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36" documentId="13_ncr:1_{F6CB121F-512D-4AA6-A0C1-0FB36C537598}" xr6:coauthVersionLast="47" xr6:coauthVersionMax="47" xr10:uidLastSave="{C6A4EE07-ED1F-4C4E-B41F-085FA8305D25}"/>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6"/>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6"/>
  <c r="G3"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<sst xmlns="http://schemas.openxmlformats.org/spreadsheetml/2006/main" count="178586" uniqueCount="39079">
  <si>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</si>
  <si>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</si>
  <si>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</si>
  <si>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</si>
  <si>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</si>
  <si>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</si>
  <si>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</si>
  <si>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</si>
  <si>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</si>
  <si>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</si>
  <si>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</si>
  <si>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</si>
  <si>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</si>
  <si>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</si>
  <si>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</si>
  <si>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</si>
  <si>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</si>
  <si>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</si>
  <si>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</si>
  <si>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</si>
  <si>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</si>
  <si>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</si>
  <si>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</si>
  <si>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</si>
  <si>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</si>
  <si>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</si>
  <si>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</si>
  <si>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</si>
  <si>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</si>
  <si>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</si>
  <si>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</si>
  <si>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</si>
  <si>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</si>
  <si>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</si>
  <si>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</si>
  <si>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</si>
  <si>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</si>
  <si>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</si>
  <si>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</si>
  <si>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</si>
  <si>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</si>
  <si>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</si>
  <si>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</si>
  <si>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</si>
  <si>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</si>
  <si>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</si>
  <si>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</si>
  <si>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</si>
  <si>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</si>
  <si>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</si>
  <si>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</si>
  <si>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</si>
  <si>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</si>
  <si>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</si>
  <si>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</si>
  <si>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</si>
  <si>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</si>
  <si>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</si>
  <si>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</si>
  <si>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</si>
  <si>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</si>
  <si>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</si>
  <si>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</si>
  <si>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</si>
  <si>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</si>
  <si>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</si>
  <si>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</si>
  <si>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</si>
  <si>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</si>
  <si>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</si>
  <si>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</si>
  <si>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</si>
  <si>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</si>
  <si>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</si>
  <si>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</si>
  <si>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</si>
  <si>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</si>
  <si>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</si>
  <si>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</si>
  <si>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</si>
  <si>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</si>
  <si>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</si>
  <si>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</si>
  <si>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</si>
  <si>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</si>
  <si>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</si>
  <si>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</si>
  <si>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</si>
  <si>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</si>
  <si>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</si>
  <si>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</si>
  <si>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</si>
  <si>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</si>
  <si>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</si>
  <si>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</si>
  <si>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</si>
  <si>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</si>
  <si>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</si>
  <si>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</si>
  <si>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</si>
  <si>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</si>
  <si>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</si>
  <si>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</si>
  <si>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</si>
  <si>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</si>
  <si>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</si>
  <si>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</si>
  <si>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</si>
  <si>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</si>
  <si>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</si>
  <si>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</si>
  <si>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</si>
  <si>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</si>
  <si>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</si>
  <si>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</si>
  <si>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</si>
  <si>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</si>
  <si>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</si>
  <si>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</si>
  <si>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</si>
  <si>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</si>
  <si>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</si>
  <si>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</si>
  <si>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</si>
  <si>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</si>
  <si>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</si>
  <si>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</si>
  <si>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</si>
  <si>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</si>
  <si>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</si>
  <si>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</si>
  <si>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</si>
  <si>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</si>
  <si>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</si>
  <si>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</si>
  <si>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</si>
  <si>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</si>
  <si>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</si>
  <si>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</si>
  <si>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</si>
  <si>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</si>
  <si>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</si>
  <si>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</si>
  <si>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</si>
  <si>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</si>
  <si>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</si>
  <si>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</si>
  <si>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</si>
  <si>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</si>
  <si>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</si>
  <si>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</si>
  <si>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</si>
  <si>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</si>
  <si>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</si>
  <si>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</si>
  <si>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</si>
  <si>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</si>
  <si>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</si>
  <si>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</si>
  <si>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</si>
  <si>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</si>
  <si>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</si>
  <si>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</si>
  <si>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</si>
  <si>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</si>
  <si>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</si>
  <si>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</si>
  <si>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</si>
  <si>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</si>
  <si>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</si>
  <si>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</si>
  <si>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</si>
  <si>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</si>
  <si>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</si>
  <si>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</si>
  <si>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</si>
  <si>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</si>
  <si>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</si>
  <si>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</si>
  <si>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</si>
  <si>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</si>
  <si>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</si>
  <si>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</si>
  <si>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</si>
  <si>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</si>
  <si>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</si>
  <si>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</si>
  <si>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</si>
  <si>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</si>
  <si>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</si>
  <si>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</si>
  <si>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</si>
  <si>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</si>
  <si>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</si>
  <si>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</si>
  <si>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</si>
  <si>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</si>
  <si>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</si>
  <si>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</si>
  <si>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</si>
  <si>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</si>
  <si>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</si>
  <si>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</si>
  <si>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</si>
  <si>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</si>
  <si>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</si>
  <si>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</si>
  <si>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</si>
  <si>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</si>
  <si>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</si>
  <si>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</si>
  <si>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</si>
  <si>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</si>
  <si>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</si>
  <si>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</si>
  <si>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</si>
  <si>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</si>
  <si>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</si>
  <si>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</si>
  <si>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</si>
  <si>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</si>
  <si>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</si>
  <si>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</si>
  <si>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</si>
  <si>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</si>
  <si>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</si>
  <si>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</si>
  <si>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</si>
  <si>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</si>
  <si>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</si>
  <si>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</si>
  <si>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</si>
  <si>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</si>
  <si>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</si>
  <si>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</si>
  <si>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</si>
  <si>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</si>
  <si>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</si>
  <si>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</si>
  <si>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</si>
  <si>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</si>
  <si>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</si>
  <si>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</si>
  <si>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</si>
  <si>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</si>
  <si>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</si>
  <si>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</si>
  <si>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</si>
  <si>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</si>
  <si>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</si>
  <si>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</si>
  <si>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</si>
  <si>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</si>
  <si>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</si>
  <si>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</si>
  <si>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</si>
  <si>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</si>
  <si>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</si>
  <si>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</si>
  <si>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</si>
  <si>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</si>
  <si>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</si>
  <si>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</si>
  <si>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</si>
  <si>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</si>
  <si>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</si>
  <si>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</si>
  <si>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</si>
  <si>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</si>
  <si>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</si>
  <si>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</si>
  <si>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</si>
  <si>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</si>
  <si>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</si>
  <si>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</si>
  <si>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</si>
  <si>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</si>
  <si>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</si>
  <si>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</si>
  <si>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</si>
  <si>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</si>
  <si>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</si>
  <si>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</si>
  <si>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</si>
  <si>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</si>
  <si>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</si>
  <si>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</si>
  <si>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</si>
  <si>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</si>
  <si>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</si>
  <si>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</si>
  <si>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</si>
  <si>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</si>
  <si>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</si>
  <si>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</si>
  <si>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</si>
  <si>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</si>
  <si>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</si>
  <si>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</si>
  <si>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</si>
  <si>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</si>
  <si>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</si>
  <si>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</si>
  <si>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</si>
  <si>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</si>
  <si>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</si>
  <si>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</si>
  <si>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</si>
  <si>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</si>
  <si>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</si>
  <si>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</si>
  <si>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</si>
  <si>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</si>
  <si>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</si>
  <si>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</si>
  <si>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</si>
  <si>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</si>
  <si>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</si>
  <si>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</si>
  <si>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</si>
  <si>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</si>
  <si>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</si>
  <si>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</si>
  <si>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</si>
  <si>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</si>
  <si>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</si>
  <si>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</si>
  <si>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</si>
  <si>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</si>
  <si>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</si>
  <si>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</si>
  <si>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</si>
  <si>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</si>
  <si>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</si>
  <si>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</si>
  <si>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</si>
  <si>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</si>
  <si>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</si>
  <si>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</si>
  <si>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</si>
  <si>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</si>
  <si>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</si>
  <si>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</si>
  <si>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</si>
  <si>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</si>
  <si>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</si>
  <si>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</si>
  <si>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</si>
  <si>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</si>
  <si>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</si>
  <si>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</si>
  <si>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</si>
  <si>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</si>
  <si>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</si>
  <si>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</si>
  <si>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</si>
  <si>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</si>
  <si>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</si>
  <si>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</si>
  <si>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</si>
  <si>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</si>
  <si>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</si>
  <si>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</si>
  <si>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</si>
  <si>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</si>
  <si>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</si>
  <si>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</si>
  <si>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</si>
  <si>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</si>
  <si>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</si>
  <si>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</si>
  <si>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</si>
  <si>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</si>
  <si>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</si>
  <si>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</si>
  <si>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</si>
  <si>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</si>
  <si>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</si>
  <si>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</si>
  <si>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</si>
  <si>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</si>
  <si>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</si>
  <si>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</si>
  <si>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</si>
  <si>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</si>
  <si>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</si>
  <si>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</si>
  <si>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</si>
  <si>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</si>
  <si>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</si>
  <si>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</si>
  <si>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</si>
  <si>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</si>
  <si>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</si>
  <si>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</si>
  <si>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</si>
  <si>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</si>
  <si>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</si>
  <si>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</si>
  <si>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</si>
  <si>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</si>
  <si>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</si>
  <si>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</si>
  <si>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</si>
  <si>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</si>
  <si>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</si>
  <si>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</si>
  <si>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</si>
  <si>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</si>
  <si>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</si>
  <si>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</si>
  <si>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</si>
  <si>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</si>
  <si>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</si>
  <si>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</si>
  <si>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</si>
  <si>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</si>
  <si>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</si>
  <si>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</si>
  <si>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</si>
  <si>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</si>
  <si>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</si>
  <si>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</si>
  <si>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</si>
  <si>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</si>
  <si>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</si>
  <si>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</si>
  <si>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</si>
  <si>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</si>
  <si>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</si>
  <si>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</si>
  <si>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</si>
  <si>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</si>
  <si>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</si>
  <si>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</si>
  <si>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</si>
  <si>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</si>
  <si>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</si>
  <si>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</si>
  <si>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</si>
  <si>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</si>
  <si>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</si>
  <si>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</si>
  <si>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</si>
  <si>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</si>
  <si>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</si>
  <si>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</si>
  <si>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</si>
  <si>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</si>
  <si>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</si>
  <si>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</si>
  <si>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</si>
  <si>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</si>
  <si>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</si>
  <si>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</si>
  <si>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</si>
  <si>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</si>
  <si>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</si>
  <si>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</si>
  <si>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</si>
  <si>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</si>
  <si>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</si>
  <si>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</si>
  <si>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</si>
  <si>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</si>
  <si>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</si>
  <si>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</si>
  <si>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</si>
  <si>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</si>
  <si>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</si>
  <si>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</si>
  <si>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</si>
  <si>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</si>
  <si>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</si>
  <si>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</si>
  <si>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</si>
  <si>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</si>
  <si>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</si>
  <si>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</si>
  <si>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</si>
  <si>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</si>
  <si>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</si>
  <si>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</si>
  <si>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</si>
  <si>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</si>
  <si>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</si>
  <si>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</si>
  <si>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</si>
  <si>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</si>
  <si>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</si>
  <si>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</si>
  <si>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</si>
  <si>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</si>
  <si>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</si>
  <si>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</si>
  <si>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</si>
  <si>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</si>
  <si>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</si>
  <si>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</si>
  <si>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</si>
  <si>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</si>
  <si>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</si>
  <si>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</si>
  <si>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</si>
  <si>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</si>
  <si>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</si>
  <si>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</si>
  <si>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</si>
  <si>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</si>
  <si>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</si>
  <si>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</si>
  <si>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</si>
  <si>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</si>
  <si>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</si>
  <si>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</si>
  <si>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</si>
  <si>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</si>
  <si>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</si>
  <si>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</si>
  <si>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</si>
  <si>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</si>
  <si>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</si>
  <si>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</si>
  <si>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</si>
  <si>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</si>
  <si>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</si>
  <si>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</si>
  <si>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</si>
  <si>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</si>
  <si>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</si>
  <si>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</si>
  <si>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</si>
  <si>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</si>
  <si>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</si>
  <si>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</si>
  <si>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</si>
  <si>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</si>
  <si>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</si>
  <si>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</si>
  <si>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</si>
  <si>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</si>
  <si>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</si>
  <si>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</si>
  <si>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</si>
  <si>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</si>
  <si>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</si>
  <si>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</si>
  <si>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</si>
  <si>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</si>
  <si>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</si>
  <si>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</si>
  <si>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</si>
  <si>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</si>
  <si>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</si>
  <si>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</si>
  <si>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</si>
  <si>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</si>
  <si>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</si>
  <si>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</si>
  <si>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</si>
  <si>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</si>
  <si>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</si>
  <si>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</si>
  <si>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</si>
  <si>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</si>
  <si>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</si>
  <si>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</si>
  <si>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</si>
  <si>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</si>
  <si>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</si>
  <si>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</si>
  <si>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</si>
  <si>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</si>
  <si>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</si>
  <si>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</si>
  <si>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</si>
  <si>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</si>
  <si>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</si>
  <si>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</si>
  <si>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</si>
  <si>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</si>
  <si>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</si>
  <si>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</si>
  <si>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</si>
  <si>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</si>
  <si>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</si>
  <si>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</si>
  <si>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</si>
  <si>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</si>
  <si>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</si>
  <si>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</si>
  <si>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</si>
  <si>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</si>
  <si>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</si>
  <si>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</si>
  <si>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</si>
  <si>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</si>
  <si>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</si>
  <si>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</si>
  <si>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</si>
  <si>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</si>
  <si>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</si>
  <si>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</si>
  <si>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</si>
  <si>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</si>
  <si>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</si>
  <si>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</si>
  <si>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</si>
  <si>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</si>
  <si>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</si>
  <si>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</si>
  <si>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</si>
  <si>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</si>
  <si>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</si>
  <si>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</si>
  <si>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</si>
  <si>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</si>
  <si>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</si>
  <si>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</si>
  <si>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</si>
  <si>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</si>
  <si>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</si>
  <si>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</si>
  <si>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</si>
  <si>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</si>
  <si>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</si>
  <si>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</si>
  <si>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</si>
  <si>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</si>
  <si>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</si>
  <si>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</si>
  <si>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</si>
  <si>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</si>
  <si>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</si>
  <si>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</si>
  <si>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</si>
  <si>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</si>
  <si>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</si>
  <si>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</si>
  <si>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</si>
  <si>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</si>
  <si>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</si>
  <si>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</si>
  <si>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</si>
  <si>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</si>
  <si>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</si>
  <si>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</si>
  <si>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</si>
  <si>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</si>
  <si>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</si>
  <si>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</si>
  <si>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</si>
  <si>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</si>
  <si>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</si>
  <si>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</si>
  <si>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</si>
  <si>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</si>
  <si>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</si>
  <si>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</si>
  <si>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</si>
  <si>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</si>
  <si>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</si>
  <si>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</si>
  <si>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</si>
  <si>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</si>
  <si>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</si>
  <si>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</si>
  <si>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</si>
  <si>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</si>
  <si>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</si>
  <si>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</si>
  <si>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</si>
  <si>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</si>
  <si>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</si>
  <si>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</si>
  <si>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</si>
  <si>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</si>
  <si>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</si>
  <si>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</si>
  <si>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</si>
  <si>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</si>
  <si>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</si>
  <si>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</si>
  <si>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</si>
  <si>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</si>
  <si>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</si>
  <si>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</si>
  <si>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</si>
  <si>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</si>
  <si>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</si>
  <si>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</si>
  <si>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</si>
  <si>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</si>
  <si>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</si>
  <si>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</si>
  <si>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</si>
  <si>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</si>
  <si>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</si>
  <si>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</si>
  <si>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</si>
  <si>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</si>
  <si>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</si>
  <si>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</si>
  <si>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</si>
  <si>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</si>
  <si>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</si>
  <si>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</si>
  <si>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</si>
  <si>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</si>
  <si>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</si>
  <si>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</si>
  <si>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</si>
  <si>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</si>
  <si>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</si>
  <si>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</si>
  <si>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</si>
  <si>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</si>
  <si>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</si>
  <si>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</si>
  <si>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</si>
  <si>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</si>
  <si>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</si>
  <si>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</si>
  <si>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</si>
  <si>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</si>
  <si>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</si>
  <si>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</si>
  <si>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</si>
  <si>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</si>
  <si>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</si>
  <si>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</si>
  <si>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</si>
  <si>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</si>
  <si>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</si>
  <si>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</si>
  <si>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</si>
  <si>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</si>
  <si>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</si>
  <si>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</si>
  <si>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</si>
  <si>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</si>
  <si>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</si>
  <si>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</si>
  <si>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</si>
  <si>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</si>
  <si>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</si>
  <si>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</si>
  <si>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</si>
  <si>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</si>
  <si>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</si>
  <si>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</si>
  <si>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</si>
  <si>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</si>
  <si>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</si>
  <si>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</si>
  <si>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</si>
  <si>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</si>
  <si>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</si>
  <si>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</si>
  <si>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</si>
  <si>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</si>
  <si>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</si>
  <si>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</si>
  <si>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</si>
  <si>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</si>
  <si>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</si>
  <si>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</si>
  <si>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</si>
  <si>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</si>
  <si>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</si>
  <si>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</si>
  <si>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</si>
  <si>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</si>
  <si>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</si>
  <si>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</si>
  <si>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</si>
  <si>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</si>
  <si>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</si>
  <si>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</si>
  <si>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</si>
  <si>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</si>
  <si>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</si>
  <si>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</si>
  <si>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</si>
  <si>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</si>
  <si>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</si>
  <si>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</si>
  <si>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</si>
  <si>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</si>
  <si>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</si>
  <si>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</si>
  <si>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</si>
  <si>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</si>
  <si>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</si>
  <si>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</si>
  <si>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</si>
  <si>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</si>
  <si>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</si>
  <si>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</si>
  <si>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</si>
  <si>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</si>
  <si>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</si>
  <si>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</si>
  <si>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</si>
  <si>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</si>
  <si>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</si>
  <si>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</si>
  <si>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</si>
  <si>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</si>
  <si>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</si>
  <si>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</si>
  <si>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</si>
  <si>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</si>
  <si>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</si>
  <si>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</si>
  <si>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</si>
  <si>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</si>
  <si>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</si>
  <si>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</si>
  <si>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</si>
  <si>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</si>
  <si>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</si>
  <si>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</si>
  <si>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</si>
  <si>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</si>
  <si>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</si>
  <si>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</si>
  <si>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</si>
  <si>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</si>
  <si>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</si>
  <si>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</si>
  <si>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</si>
  <si>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</si>
  <si>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</si>
  <si>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</si>
  <si>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</si>
  <si>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</si>
  <si>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</si>
  <si>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</si>
  <si>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</si>
  <si>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</si>
  <si>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</si>
  <si>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</si>
  <si>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</si>
  <si>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</si>
  <si>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</si>
  <si>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</si>
  <si>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</si>
  <si>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</si>
  <si>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</si>
  <si>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</si>
  <si>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</si>
  <si>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</si>
  <si>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</si>
  <si>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</si>
  <si>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</si>
  <si>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</si>
  <si>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</si>
  <si>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</si>
  <si>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</si>
  <si>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</si>
  <si>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</si>
  <si>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</si>
  <si>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</si>
  <si>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</si>
  <si>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</si>
  <si>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</si>
  <si>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</si>
  <si>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</si>
  <si>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</si>
  <si>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</si>
  <si>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</si>
  <si>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</si>
  <si>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</si>
  <si>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</si>
  <si>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</si>
  <si>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</si>
  <si>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</si>
  <si>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</si>
  <si>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</si>
  <si>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</si>
  <si>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</si>
  <si>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</si>
  <si>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</si>
  <si>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</si>
  <si>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</si>
  <si>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</si>
  <si>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</si>
  <si>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</si>
  <si>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</si>
  <si>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</si>
  <si>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</si>
  <si>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</si>
  <si>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</si>
  <si>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</si>
  <si>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</si>
  <si>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</si>
  <si>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</si>
  <si>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</si>
  <si>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</si>
  <si>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</si>
  <si>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</si>
  <si>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</si>
  <si>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</si>
  <si>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</si>
  <si>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</si>
  <si>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</si>
  <si>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</si>
  <si>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</si>
  <si>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</si>
  <si>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</si>
  <si>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</si>
  <si>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</si>
  <si>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</si>
  <si>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</si>
  <si>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</si>
  <si>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</si>
  <si>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</si>
  <si>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</si>
  <si>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</si>
  <si>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</si>
  <si>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</si>
  <si>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</si>
  <si>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</si>
  <si>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</si>
  <si>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</si>
  <si>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</si>
  <si>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</si>
  <si>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</si>
  <si>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</si>
  <si>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</si>
  <si>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</si>
  <si>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</si>
  <si>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</si>
  <si>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</si>
  <si>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</si>
  <si>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</si>
  <si>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</si>
  <si>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</si>
  <si>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</si>
  <si>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</si>
  <si>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</si>
  <si>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</si>
  <si>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</si>
  <si>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</si>
  <si>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</si>
  <si>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</si>
  <si>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</si>
  <si>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</si>
  <si>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</si>
  <si>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</si>
  <si>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</si>
  <si>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</si>
  <si>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</si>
  <si>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</si>
  <si>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</si>
  <si>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</si>
  <si>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</si>
  <si>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</si>
  <si>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</si>
  <si>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</si>
  <si>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</si>
  <si>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</si>
  <si>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</si>
  <si>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</si>
  <si>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</si>
  <si>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</si>
  <si>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</si>
  <si>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</si>
  <si>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</si>
  <si>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</si>
  <si>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</si>
  <si>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</si>
  <si>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</si>
  <si>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</si>
  <si>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</si>
  <si>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</si>
  <si>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</si>
  <si>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</si>
  <si>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</si>
  <si>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</si>
  <si>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</si>
  <si>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</si>
  <si>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</si>
  <si>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</si>
  <si>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</si>
  <si>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</si>
  <si>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</si>
  <si>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</si>
  <si>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</si>
  <si>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</si>
  <si>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</si>
  <si>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</si>
  <si>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</si>
  <si>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</si>
  <si>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</si>
  <si>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</si>
  <si>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</si>
  <si>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</si>
  <si>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</si>
  <si>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</si>
  <si>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</si>
  <si>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</si>
  <si>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</si>
  <si>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</si>
  <si>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</si>
  <si>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</si>
  <si>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</si>
  <si>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</si>
  <si>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</si>
  <si>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</si>
  <si>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</si>
  <si>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</si>
  <si>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</si>
  <si>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</si>
  <si>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</si>
  <si>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</si>
  <si>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</si>
  <si>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</si>
  <si>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</si>
  <si>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</si>
  <si>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</si>
  <si>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</si>
  <si>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</si>
  <si>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</si>
  <si>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</si>
  <si>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</si>
  <si>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</si>
  <si>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</si>
  <si>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</si>
  <si>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</si>
  <si>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</si>
  <si>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</si>
  <si>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</si>
  <si>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</si>
  <si>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</si>
  <si>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</si>
  <si>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</si>
  <si>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</si>
  <si>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</si>
  <si>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</si>
  <si>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</si>
  <si>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</si>
  <si>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</si>
  <si>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</si>
  <si>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</si>
  <si>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</si>
  <si>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</si>
  <si>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</si>
  <si>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</si>
  <si>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</si>
  <si>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</si>
  <si>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</si>
  <si>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</si>
  <si>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</si>
  <si>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</si>
  <si>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</si>
  <si>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</si>
  <si>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</si>
  <si>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</si>
  <si>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</si>
  <si>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</si>
  <si>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</si>
  <si>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</si>
  <si>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</si>
  <si>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</si>
  <si>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</si>
  <si>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</si>
  <si>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</si>
  <si>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</si>
  <si>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</si>
  <si>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</si>
  <si>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</si>
  <si>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</si>
  <si>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</si>
  <si>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</si>
  <si>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</si>
  <si>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</si>
  <si>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</si>
  <si>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</si>
  <si>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</si>
  <si>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</si>
  <si>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</si>
  <si>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</si>
  <si>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</si>
  <si>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</si>
  <si>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</si>
  <si>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</si>
  <si>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</si>
  <si>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</si>
  <si>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</si>
  <si>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</si>
  <si>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</si>
  <si>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</si>
  <si>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</si>
  <si>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</si>
  <si>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</si>
  <si>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</si>
  <si>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</si>
  <si>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</si>
  <si>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</si>
  <si>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</si>
  <si>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</si>
  <si>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</si>
  <si>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</si>
  <si>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</si>
  <si>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</si>
  <si>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</si>
  <si>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</si>
  <si>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</si>
  <si>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</si>
  <si>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</si>
  <si>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</si>
  <si>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</si>
  <si>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</si>
  <si>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</si>
  <si>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</si>
  <si>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</si>
  <si>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</si>
  <si>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</si>
  <si>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</si>
  <si>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</si>
  <si>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</si>
  <si>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</si>
  <si>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</si>
  <si>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</si>
  <si>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</si>
  <si>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</si>
  <si>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</si>
  <si>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</si>
  <si>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</si>
  <si>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</si>
  <si>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</si>
  <si>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</si>
  <si>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</si>
  <si>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</si>
  <si>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</si>
  <si>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</si>
  <si>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</si>
  <si>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</si>
  <si>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</si>
  <si>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</si>
  <si>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</si>
  <si>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</si>
  <si>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</si>
  <si>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</si>
  <si>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</si>
  <si>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</si>
  <si>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</si>
  <si>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</si>
  <si>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</si>
  <si>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</si>
  <si>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</si>
  <si>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</si>
  <si>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</si>
  <si>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</si>
  <si>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</si>
  <si>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</si>
  <si>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</si>
  <si>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</si>
  <si>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</si>
  <si>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</si>
  <si>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</si>
  <si>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</si>
  <si>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</si>
  <si>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</si>
  <si>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</si>
  <si>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</si>
  <si>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</si>
  <si>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</si>
  <si>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</si>
  <si>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</si>
  <si>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</si>
  <si>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</si>
  <si>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</si>
  <si>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</si>
  <si>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</si>
  <si>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</si>
  <si>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</si>
  <si>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</si>
  <si>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</si>
  <si>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</si>
  <si>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</si>
  <si>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</si>
  <si>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</si>
  <si>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</si>
  <si>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</si>
  <si>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</si>
  <si>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</si>
  <si>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</si>
  <si>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</si>
  <si>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</si>
  <si>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</si>
  <si>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</si>
  <si>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</si>
  <si>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</si>
  <si>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</si>
  <si>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</si>
  <si>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</si>
  <si>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</si>
  <si>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</si>
  <si>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</si>
  <si>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</si>
  <si>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</si>
  <si>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</si>
  <si>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</si>
  <si>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</si>
  <si>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</si>
  <si>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</si>
  <si>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</si>
  <si>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</si>
  <si>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</si>
  <si>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</si>
  <si>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</si>
  <si>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</si>
  <si>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</si>
  <si>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</si>
  <si>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</si>
  <si>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</si>
  <si>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</si>
  <si>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</si>
  <si>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</si>
  <si>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</si>
  <si>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</si>
  <si>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</si>
  <si>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</si>
  <si>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</si>
  <si>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</si>
  <si>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</si>
  <si>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</si>
  <si>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</si>
  <si>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</si>
  <si>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</si>
  <si>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</si>
  <si>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</si>
  <si>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</si>
  <si>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</si>
  <si>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</si>
  <si>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</si>
  <si>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</si>
  <si>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</si>
  <si>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</si>
  <si>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</si>
  <si>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</si>
  <si>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</si>
  <si>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</si>
  <si>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</si>
  <si>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</si>
  <si>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</si>
  <si>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</si>
  <si>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</si>
  <si>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</si>
  <si>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</si>
  <si>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</si>
  <si>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</si>
  <si>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</si>
  <si>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</si>
  <si>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</si>
  <si>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</si>
  <si>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</si>
  <si>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</si>
  <si>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</si>
  <si>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</si>
  <si>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</si>
  <si>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</si>
  <si>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</si>
  <si>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</si>
  <si>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</si>
  <si>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</si>
  <si>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</si>
  <si>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</si>
  <si>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</si>
  <si>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</si>
  <si>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</si>
  <si>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</si>
  <si>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</si>
  <si>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</si>
  <si>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</si>
  <si>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</si>
  <si>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</si>
  <si>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</si>
  <si>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</si>
  <si>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</si>
  <si>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</si>
  <si>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</si>
  <si>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</si>
  <si>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</si>
  <si>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</si>
  <si>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</si>
  <si>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</si>
  <si>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</si>
  <si>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</si>
  <si>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</si>
  <si>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</si>
  <si>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</si>
  <si>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</si>
  <si>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</si>
  <si>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</si>
  <si>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</si>
  <si>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</si>
  <si>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</si>
  <si>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</si>
  <si>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</si>
  <si>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</si>
  <si>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</si>
  <si>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</si>
  <si>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</si>
  <si>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</si>
  <si>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</si>
  <si>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</si>
  <si>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</si>
  <si>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</si>
  <si>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</si>
  <si>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</si>
  <si>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</si>
  <si>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</si>
  <si>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</si>
  <si>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</si>
  <si>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</si>
  <si>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</si>
  <si>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</si>
  <si>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</si>
  <si>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</si>
  <si>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</si>
  <si>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</si>
  <si>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</si>
  <si>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</si>
  <si>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</si>
  <si>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</si>
  <si>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</si>
  <si>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</si>
  <si>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</si>
  <si>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</si>
  <si>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</si>
  <si>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</si>
  <si>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</si>
  <si>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</si>
  <si>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</si>
  <si>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</si>
  <si>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</si>
  <si>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</si>
  <si>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</si>
  <si>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</si>
  <si>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</si>
  <si>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</si>
  <si>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</si>
  <si>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</si>
  <si>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</si>
  <si>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</si>
  <si>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</si>
  <si>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</si>
  <si>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</si>
  <si>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</si>
  <si>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</si>
  <si>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</si>
  <si>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</si>
  <si>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</si>
  <si>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</si>
  <si>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</si>
  <si>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</si>
  <si>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</si>
  <si>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</si>
  <si>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</si>
  <si>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</si>
  <si>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</si>
  <si>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</si>
  <si>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</si>
  <si>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</si>
  <si>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</si>
  <si>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</si>
  <si>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</si>
  <si>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</si>
  <si>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</si>
  <si>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</si>
  <si>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</si>
  <si>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</si>
  <si>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</si>
  <si>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</si>
  <si>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</si>
  <si>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</si>
  <si>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</si>
  <si>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</si>
  <si>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</si>
  <si>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</si>
  <si>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</si>
  <si>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</si>
  <si>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</si>
  <si>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</si>
  <si>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</si>
  <si>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</si>
  <si>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</si>
  <si>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</si>
  <si>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</si>
  <si>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</si>
  <si>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</si>
  <si>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</si>
  <si>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</si>
  <si>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</si>
  <si>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</si>
  <si>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</si>
  <si>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</si>
  <si>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</si>
  <si>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</si>
  <si>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</si>
  <si>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</si>
  <si>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</si>
  <si>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</si>
  <si>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</si>
  <si>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</si>
  <si>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</si>
  <si>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</si>
  <si>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</si>
  <si>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</si>
  <si>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</si>
  <si>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</si>
  <si>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</si>
  <si>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</si>
  <si>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</si>
  <si>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</si>
  <si>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</si>
  <si>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</si>
  <si>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</si>
  <si>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</si>
  <si>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</si>
  <si>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</si>
  <si>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</si>
  <si>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</si>
  <si>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</si>
  <si>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</si>
  <si>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</si>
  <si>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</si>
  <si>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</si>
  <si>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</si>
  <si>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</si>
  <si>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</si>
  <si>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</si>
  <si>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</si>
  <si>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</si>
  <si>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</si>
  <si>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</si>
  <si>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</si>
  <si>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</si>
  <si>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</si>
  <si>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</si>
  <si>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</si>
  <si>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</si>
  <si>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</si>
  <si>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</si>
  <si>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</si>
  <si>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</si>
  <si>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</si>
  <si>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</si>
  <si>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</si>
  <si>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</si>
  <si>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</si>
  <si>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</si>
  <si>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</si>
  <si>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</si>
  <si>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</si>
  <si>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</si>
  <si>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</si>
  <si>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</si>
  <si>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</si>
  <si>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</si>
  <si>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</si>
  <si>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</si>
  <si>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</si>
  <si>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</si>
  <si>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</si>
  <si>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</si>
  <si>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</si>
  <si>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</si>
  <si>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</si>
  <si>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</si>
  <si>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</si>
  <si>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</si>
  <si>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</si>
  <si>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</si>
  <si>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</si>
  <si>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</si>
  <si>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</si>
  <si>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</si>
  <si>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</si>
  <si>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</si>
  <si>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</si>
  <si>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</si>
  <si>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</si>
  <si>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</si>
  <si>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</si>
  <si>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</si>
  <si>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</si>
  <si>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</si>
  <si>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</si>
  <si>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</si>
  <si>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</si>
  <si>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</si>
  <si>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</si>
  <si>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</si>
  <si>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</si>
  <si>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</si>
  <si>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</si>
  <si>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</si>
  <si>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</si>
  <si>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</si>
  <si>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</si>
  <si>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</si>
  <si>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</si>
  <si>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</si>
  <si>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</si>
  <si>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</si>
  <si>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</si>
  <si>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</si>
  <si>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</si>
  <si>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</si>
  <si>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</si>
  <si>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</si>
  <si>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</si>
  <si>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</si>
  <si>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</si>
  <si>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</si>
  <si>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</si>
  <si>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</si>
  <si>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</si>
  <si>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</si>
  <si>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</si>
  <si>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</si>
  <si>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</si>
  <si>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</si>
  <si>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</si>
  <si>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</si>
  <si>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</si>
  <si>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</si>
  <si>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</si>
  <si>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</si>
  <si>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</si>
  <si>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</si>
  <si>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</si>
  <si>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</si>
  <si>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</si>
  <si>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</si>
  <si>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</si>
  <si>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</si>
  <si>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</si>
  <si>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</si>
  <si>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</si>
  <si>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</si>
  <si>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</si>
  <si>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</si>
  <si>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</si>
  <si>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</si>
  <si>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</si>
  <si>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</si>
  <si>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</si>
  <si>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</si>
  <si>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</si>
  <si>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</si>
  <si>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</si>
  <si>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</si>
  <si>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</si>
  <si>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</si>
  <si>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</si>
  <si>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</si>
  <si>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</si>
  <si>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</si>
  <si>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</si>
  <si>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</si>
  <si>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</si>
  <si>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</si>
  <si>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</si>
  <si>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</si>
  <si>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</si>
  <si>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</si>
  <si>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</si>
  <si>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</si>
  <si>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</si>
  <si>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</si>
  <si>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</si>
  <si>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</si>
  <si>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</si>
  <si>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</si>
  <si>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</si>
  <si>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</si>
  <si>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</si>
  <si>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</si>
  <si>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</si>
  <si>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</si>
  <si>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</si>
  <si>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</si>
  <si>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</si>
  <si>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</si>
  <si>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</si>
  <si>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</si>
  <si>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</si>
  <si>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</si>
  <si>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</si>
  <si>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</si>
  <si>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</si>
  <si>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</si>
  <si>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</si>
  <si>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</si>
  <si>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</si>
  <si>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</si>
  <si>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</si>
  <si>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</si>
  <si>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</si>
  <si>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</si>
  <si>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</si>
  <si>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</si>
  <si>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</si>
  <si>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</si>
  <si>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</si>
  <si>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</si>
  <si>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</si>
  <si>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</si>
  <si>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</si>
  <si>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</si>
  <si>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</si>
  <si>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</si>
  <si>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</si>
  <si>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</si>
  <si>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</si>
  <si>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</si>
  <si>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</si>
  <si>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</si>
  <si>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</si>
  <si>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</si>
  <si>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</si>
  <si>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</si>
  <si>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</si>
  <si>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</si>
  <si>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</si>
  <si>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</si>
  <si>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</si>
  <si>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</si>
  <si>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</si>
  <si>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</si>
  <si>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</si>
  <si>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</si>
  <si>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</si>
  <si>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</si>
  <si>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</si>
  <si>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</si>
  <si>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</si>
  <si>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</si>
  <si>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</si>
  <si>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</si>
  <si>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</si>
  <si>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</si>
  <si>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</si>
  <si>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</si>
  <si>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</si>
  <si>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</si>
  <si>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</si>
  <si>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</si>
  <si>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</si>
  <si>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</si>
  <si>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</si>
  <si>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</si>
  <si>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</si>
  <si>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</si>
  <si>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</si>
  <si>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</si>
  <si>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</si>
  <si>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</si>
  <si>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</si>
  <si>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</si>
  <si>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</si>
  <si>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</si>
  <si>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</si>
  <si>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</si>
  <si>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</si>
  <si>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</si>
  <si>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</si>
  <si>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</si>
  <si>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</si>
  <si>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</si>
  <si>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</si>
  <si>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</si>
  <si>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</si>
  <si>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</si>
  <si>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</si>
  <si>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</si>
  <si>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</si>
  <si>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</si>
  <si>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</si>
  <si>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</si>
  <si>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</si>
  <si>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</si>
  <si>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</si>
  <si>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</si>
  <si>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</si>
  <si>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</si>
  <si>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</si>
  <si>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</si>
  <si>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</si>
  <si>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</si>
  <si>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</si>
  <si>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</si>
  <si>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</si>
  <si>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</si>
  <si>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</si>
  <si>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</si>
  <si>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</si>
  <si>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</si>
  <si>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</si>
  <si>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</si>
  <si>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</si>
  <si>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</si>
  <si>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</si>
  <si>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</si>
  <si>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</si>
  <si>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</si>
  <si>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</si>
  <si>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</si>
  <si>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</si>
  <si>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</si>
  <si>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</si>
  <si>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</si>
  <si>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</si>
  <si>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</si>
  <si>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</si>
  <si>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</si>
  <si>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</si>
  <si>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</si>
  <si>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</si>
  <si>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</si>
  <si>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</si>
  <si>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</si>
  <si>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</si>
  <si>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</si>
  <si>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</si>
  <si>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</si>
  <si>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</si>
  <si>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</si>
  <si>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</si>
  <si>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</si>
  <si>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</si>
  <si>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</si>
  <si>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</si>
  <si>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</si>
  <si>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</si>
  <si>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</si>
  <si>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</si>
  <si>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</si>
  <si>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</si>
  <si>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</si>
  <si>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</si>
  <si>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</si>
  <si>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</si>
  <si>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</si>
  <si>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</si>
  <si>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</si>
  <si>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</si>
  <si>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</si>
  <si>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</si>
  <si>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</si>
  <si>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</si>
  <si>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</si>
  <si>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</si>
  <si>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</si>
  <si>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</si>
  <si>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</si>
  <si>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</si>
  <si>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</si>
  <si>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</si>
  <si>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</si>
  <si>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</si>
  <si>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</si>
  <si>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</si>
  <si>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</si>
  <si>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</si>
  <si>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</si>
  <si>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</si>
  <si>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</si>
  <si>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</si>
  <si>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</si>
  <si>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</si>
  <si>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</si>
  <si>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</si>
  <si>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</si>
  <si>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</si>
  <si>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</si>
  <si>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</si>
  <si>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</si>
  <si>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</si>
  <si>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</si>
  <si>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</si>
  <si>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</si>
  <si>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</si>
  <si>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</si>
  <si>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</si>
  <si>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</si>
  <si>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</si>
  <si>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</si>
  <si>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</si>
  <si>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</si>
  <si>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</si>
  <si>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</si>
  <si>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</si>
  <si>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</si>
  <si>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</si>
  <si>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</si>
  <si>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</si>
  <si>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</si>
  <si>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</si>
  <si>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</si>
  <si>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</si>
  <si>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</si>
  <si>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</si>
  <si>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</si>
  <si>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</si>
  <si>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</si>
  <si>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</si>
  <si>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</si>
  <si>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</si>
  <si>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</si>
  <si>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</si>
  <si>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</si>
  <si>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</si>
  <si>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</si>
  <si>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</si>
  <si>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</si>
  <si>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</si>
  <si>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</si>
  <si>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</si>
  <si>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</si>
  <si>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</si>
  <si>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</si>
  <si>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</si>
  <si>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</si>
  <si>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</si>
  <si>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</si>
  <si>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</si>
  <si>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</si>
  <si>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</si>
  <si>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</si>
  <si>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</si>
  <si>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</si>
  <si>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</si>
  <si>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</si>
  <si>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</si>
  <si>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</si>
  <si>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</si>
  <si>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</si>
  <si>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</si>
  <si>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</si>
  <si>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</si>
  <si>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</si>
  <si>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</si>
  <si>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</si>
  <si>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</si>
  <si>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</si>
  <si>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</si>
  <si>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</si>
  <si>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</si>
  <si>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</si>
  <si>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</si>
  <si>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</si>
  <si>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</si>
  <si>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</si>
  <si>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</si>
  <si>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</si>
  <si>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</si>
  <si>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</si>
  <si>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</si>
  <si>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</si>
  <si>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</si>
  <si>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</si>
  <si>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</si>
  <si>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</si>
  <si>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</si>
  <si>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</si>
  <si>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</si>
  <si>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</si>
  <si>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</si>
  <si>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</si>
  <si>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</si>
  <si>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</si>
  <si>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</si>
  <si>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</si>
  <si>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</si>
  <si>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</si>
  <si>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</si>
  <si>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</si>
  <si>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</si>
  <si>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</si>
  <si>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</si>
  <si>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</si>
  <si>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</si>
  <si>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</si>
  <si>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</si>
  <si>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</si>
  <si>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</si>
  <si>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</si>
  <si>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</si>
  <si>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</si>
  <si>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</si>
  <si>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</si>
  <si>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</si>
  <si>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</si>
  <si>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</si>
  <si>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</si>
  <si>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</si>
  <si>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</si>
  <si>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</si>
  <si>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</si>
  <si>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</si>
  <si>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</si>
  <si>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</si>
  <si>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</si>
  <si>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</si>
  <si>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</si>
  <si>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</si>
  <si>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</si>
  <si>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</si>
  <si>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</si>
  <si>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</si>
  <si>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</si>
  <si>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</si>
  <si>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</si>
  <si>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</si>
  <si>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</si>
  <si>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</si>
  <si>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</si>
  <si>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</si>
  <si>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</si>
  <si>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</si>
  <si>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</si>
  <si>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</si>
  <si>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</si>
  <si>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</si>
  <si>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</si>
  <si>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</si>
  <si>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</si>
  <si>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</si>
  <si>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</si>
  <si>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</si>
  <si>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</si>
  <si>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</si>
  <si>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</si>
  <si>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</si>
  <si>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</si>
  <si>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</si>
  <si>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</si>
  <si>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</si>
  <si>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</si>
  <si>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</si>
  <si>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</si>
  <si>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</si>
  <si>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</si>
  <si>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</si>
  <si>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</si>
  <si>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</si>
  <si>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</si>
  <si>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</si>
  <si>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</si>
  <si>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</si>
  <si>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</si>
  <si>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</si>
  <si>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</si>
  <si>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</si>
  <si>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</si>
  <si>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</si>
  <si>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</si>
  <si>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</si>
  <si>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</si>
  <si>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</si>
  <si>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</si>
  <si>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</si>
  <si>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</si>
  <si>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</si>
  <si>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</si>
  <si>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</si>
  <si>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</si>
  <si>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</si>
  <si>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</si>
  <si>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</si>
  <si>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</si>
  <si>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</si>
  <si>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</si>
  <si>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</si>
  <si>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</si>
  <si>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</si>
  <si>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</si>
  <si>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</si>
  <si>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</si>
  <si>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</si>
  <si>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</si>
  <si>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</si>
  <si>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</si>
  <si>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</si>
  <si>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</si>
  <si>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</si>
  <si>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</si>
  <si>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</si>
  <si>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</si>
  <si>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</si>
  <si>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</si>
  <si>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</si>
  <si>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</si>
  <si>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</si>
  <si>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</si>
  <si>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</si>
  <si>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</si>
  <si>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</si>
  <si>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</si>
  <si>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</si>
  <si>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</si>
  <si>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</si>
  <si>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</si>
  <si>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</si>
  <si>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</si>
  <si>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</si>
  <si>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</si>
  <si>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</si>
  <si>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</si>
  <si>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</si>
  <si>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</si>
  <si>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</si>
  <si>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</si>
  <si>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</si>
  <si>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</si>
  <si>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</si>
  <si>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</si>
  <si>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</si>
  <si>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</si>
  <si>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</si>
  <si>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</si>
  <si>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</si>
  <si>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</si>
  <si>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</si>
  <si>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</si>
  <si>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</si>
  <si>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</si>
  <si>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</si>
  <si>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</si>
  <si>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</si>
  <si>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</si>
  <si>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</si>
  <si>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</si>
  <si>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</si>
  <si>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</si>
  <si>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</si>
  <si>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</si>
  <si>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</si>
  <si>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</si>
  <si>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</si>
  <si>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</si>
  <si>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</si>
  <si>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</si>
  <si>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</si>
  <si>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</si>
  <si>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</si>
  <si>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</si>
  <si>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</si>
  <si>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</si>
  <si>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</si>
  <si>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</si>
  <si>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</si>
  <si>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</si>
  <si>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</si>
  <si>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</si>
  <si>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</si>
  <si>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</si>
  <si>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</si>
  <si>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</si>
  <si>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</si>
  <si>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</si>
  <si>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</si>
  <si>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</si>
  <si>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</si>
  <si>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</si>
  <si>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</si>
  <si>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</si>
  <si>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</si>
  <si>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</si>
  <si>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</si>
  <si>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</si>
  <si>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</si>
  <si>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</si>
  <si>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</si>
  <si>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</si>
  <si>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</si>
  <si>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</si>
  <si>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</si>
  <si>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</si>
  <si>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</si>
  <si>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</si>
  <si>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</si>
  <si>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</si>
  <si>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</si>
  <si>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</si>
  <si>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</si>
  <si>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</si>
  <si>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</si>
  <si>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</si>
  <si>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</si>
  <si>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</si>
  <si>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</si>
  <si>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</si>
  <si>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</si>
  <si>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</si>
  <si>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</si>
  <si>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</si>
  <si>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</si>
  <si>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</si>
  <si>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</si>
  <si>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</si>
  <si>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</si>
  <si>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</si>
  <si>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</si>
  <si>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</si>
  <si>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</si>
  <si>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</si>
  <si>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</si>
  <si>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</si>
  <si>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</si>
  <si>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</si>
  <si>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</si>
  <si>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</si>
  <si>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</si>
  <si>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</si>
  <si>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</si>
  <si>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</si>
  <si>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</si>
  <si>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</si>
  <si>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</si>
  <si>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</si>
  <si>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</si>
  <si>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</si>
  <si>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</si>
  <si>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</si>
  <si>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</si>
  <si>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</si>
  <si>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</si>
  <si>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</si>
  <si>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</si>
  <si>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</si>
  <si>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</si>
  <si>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</si>
  <si>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</si>
  <si>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</si>
  <si>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</si>
  <si>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</si>
  <si>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</si>
  <si>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</si>
  <si>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</si>
  <si>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</si>
  <si>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</si>
  <si>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</si>
  <si>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</si>
  <si>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</si>
  <si>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</si>
  <si>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</si>
  <si>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</si>
  <si>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</si>
  <si>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</si>
  <si>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</si>
  <si>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</si>
  <si>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</si>
  <si>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</si>
  <si>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</si>
  <si>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</si>
  <si>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</si>
  <si>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</si>
  <si>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</si>
  <si>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</si>
  <si>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</si>
  <si>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</si>
  <si>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</si>
  <si>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</si>
  <si>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</si>
  <si>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</si>
  <si>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</si>
  <si>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</si>
  <si>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</si>
  <si>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</si>
  <si>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</si>
  <si>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</si>
  <si>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</si>
  <si>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</si>
  <si>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</si>
  <si>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</si>
  <si>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</si>
  <si>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</si>
  <si>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</si>
  <si>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</si>
  <si>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</si>
  <si>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</si>
  <si>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</si>
  <si>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</si>
  <si>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</si>
  <si>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</si>
  <si>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</si>
  <si>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</si>
  <si>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</si>
  <si>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</si>
  <si>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</si>
  <si>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</si>
  <si>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</si>
  <si>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</si>
  <si>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</si>
  <si>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</si>
  <si>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</si>
  <si>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</si>
  <si>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</si>
  <si>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</si>
  <si>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</si>
  <si>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</si>
  <si>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</si>
  <si>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</si>
  <si>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</si>
  <si>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</si>
  <si>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</si>
  <si>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</si>
  <si>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</si>
  <si>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</si>
  <si>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</si>
  <si>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</si>
  <si>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</si>
  <si>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</si>
  <si>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</si>
  <si>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</si>
  <si>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</si>
  <si>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</si>
  <si>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</si>
  <si>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</si>
  <si>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</si>
  <si>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</si>
  <si>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</si>
  <si>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</si>
  <si>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</si>
  <si>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</si>
  <si>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</si>
  <si>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</si>
  <si>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</si>
  <si>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</si>
  <si>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</si>
  <si>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</si>
  <si>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</si>
  <si>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</si>
  <si>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</si>
  <si>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</si>
  <si>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</si>
  <si>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</si>
  <si>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</si>
  <si>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</si>
  <si>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</si>
  <si>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</si>
  <si>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</si>
  <si>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</si>
  <si>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</si>
  <si>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</si>
  <si>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</si>
  <si>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</si>
  <si>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</si>
  <si>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</si>
  <si>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</si>
  <si>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</si>
  <si>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</si>
  <si>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</si>
  <si>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</si>
  <si>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</si>
  <si>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</si>
  <si>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</si>
  <si>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</si>
  <si>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</si>
  <si>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</si>
  <si>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</si>
  <si>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</si>
  <si>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</si>
  <si>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</si>
  <si>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</si>
  <si>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</si>
  <si>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</si>
  <si>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</si>
  <si>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</si>
  <si>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</si>
  <si>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</si>
  <si>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</si>
  <si>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</si>
  <si>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</si>
  <si>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</si>
  <si>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</si>
  <si>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</si>
  <si>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</si>
  <si>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</si>
  <si>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</si>
  <si>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</si>
  <si>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</si>
  <si>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</si>
  <si>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</si>
  <si>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</si>
  <si>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</si>
  <si>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</si>
  <si>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</si>
  <si>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</si>
  <si>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</si>
  <si>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</si>
  <si>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</si>
  <si>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</si>
  <si>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</si>
  <si>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</si>
  <si>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</si>
  <si>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</si>
  <si>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</si>
  <si>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</si>
  <si>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</si>
  <si>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</si>
  <si>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</si>
  <si>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</si>
  <si>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</si>
  <si>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</si>
  <si>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</si>
  <si>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</si>
  <si>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</si>
  <si>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</si>
  <si>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</si>
  <si>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</si>
  <si>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</si>
  <si>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</si>
  <si>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</si>
  <si>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</si>
  <si>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</si>
  <si>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</si>
  <si>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</si>
  <si>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</si>
  <si>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</si>
  <si>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</si>
  <si>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</si>
  <si>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</si>
  <si>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</si>
  <si>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</si>
  <si>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</si>
  <si>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</si>
  <si>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</si>
  <si>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</si>
  <si>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</si>
  <si>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</si>
  <si>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</si>
  <si>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</si>
  <si>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</si>
  <si>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</si>
  <si>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</si>
  <si>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</si>
  <si>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</si>
  <si>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</si>
  <si>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</si>
  <si>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</si>
  <si>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</si>
  <si>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</si>
  <si>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</si>
  <si>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</si>
  <si>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</si>
  <si>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</si>
  <si>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</si>
  <si>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</si>
  <si>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</si>
  <si>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</si>
  <si>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</si>
  <si>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</si>
  <si>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</si>
  <si>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</si>
  <si>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</si>
  <si>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</si>
  <si>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</si>
  <si>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</si>
  <si>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</si>
  <si>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</si>
  <si>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</si>
  <si>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</si>
  <si>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</si>
  <si>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</si>
  <si>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</si>
  <si>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</si>
  <si>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</si>
  <si>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</si>
  <si>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</si>
  <si>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</si>
  <si>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</si>
  <si>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</si>
  <si>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</si>
  <si>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</si>
  <si>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</si>
  <si>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</si>
  <si>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</si>
  <si>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</si>
  <si>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</si>
  <si>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</si>
  <si>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</si>
  <si>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</si>
  <si>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</si>
  <si>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</si>
  <si>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</si>
  <si>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</si>
  <si>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</si>
  <si>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</si>
  <si>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</si>
  <si>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</si>
  <si>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</si>
  <si>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</si>
  <si>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</si>
  <si>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</si>
  <si>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</si>
  <si>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</si>
  <si>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</si>
  <si>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</si>
  <si>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</si>
  <si>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</si>
  <si>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</si>
  <si>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</si>
  <si>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</si>
  <si>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</si>
  <si>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</si>
  <si>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</si>
  <si>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</si>
  <si>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</si>
  <si>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</si>
  <si>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</si>
  <si>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</si>
  <si>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</si>
  <si>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</si>
  <si>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</si>
  <si>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</si>
  <si>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</si>
  <si>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</si>
  <si>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</si>
  <si>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</si>
  <si>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</si>
  <si>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</si>
  <si>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</si>
  <si>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</si>
  <si>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</si>
  <si>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</si>
  <si>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</si>
  <si>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</si>
  <si>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</si>
  <si>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</si>
  <si>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</si>
  <si>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</si>
  <si>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</si>
  <si>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</si>
  <si>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</si>
  <si>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</si>
  <si>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</si>
  <si>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</si>
  <si>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</si>
  <si>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</si>
  <si>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</si>
  <si>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</si>
  <si>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</si>
  <si>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</si>
  <si>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</si>
  <si>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</si>
  <si>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</si>
  <si>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</si>
  <si>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</si>
  <si>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</si>
  <si>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</si>
  <si>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</si>
  <si>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</si>
  <si>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</si>
  <si>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</si>
  <si>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</si>
  <si>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</si>
  <si>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</si>
  <si>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</si>
  <si>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</si>
  <si>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</si>
  <si>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</si>
  <si>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</si>
  <si>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</si>
  <si>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</si>
  <si>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</si>
  <si>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</si>
  <si>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</si>
  <si>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</si>
  <si>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</si>
  <si>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</si>
  <si>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</si>
  <si>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</si>
  <si>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</si>
  <si>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</si>
  <si>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</si>
  <si>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</si>
  <si>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</si>
  <si>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</si>
  <si>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</si>
  <si>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</si>
  <si>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</si>
  <si>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</si>
  <si>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</si>
  <si>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</si>
  <si>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</si>
  <si>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</si>
  <si>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</si>
  <si>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</si>
  <si>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</si>
  <si>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</si>
  <si>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</si>
  <si>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</si>
  <si>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</si>
  <si>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</si>
  <si>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</si>
  <si>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</si>
  <si>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</si>
  <si>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</si>
  <si>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</si>
  <si>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</si>
  <si>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</si>
  <si>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</si>
  <si>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</si>
  <si>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</si>
  <si>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</si>
  <si>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</si>
  <si>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</si>
  <si>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</si>
  <si>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</si>
  <si>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</si>
  <si>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</si>
  <si>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</si>
  <si>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</si>
  <si>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</si>
  <si>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</si>
  <si>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</si>
  <si>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</si>
  <si>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</si>
  <si>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</si>
  <si>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</si>
  <si>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</si>
  <si>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</si>
  <si>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</si>
  <si>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</si>
  <si>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</si>
  <si>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</si>
  <si>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</si>
  <si>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</si>
  <si>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</si>
  <si>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</si>
  <si>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</si>
  <si>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</si>
  <si>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</si>
  <si>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</si>
  <si>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</si>
  <si>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</si>
  <si>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</si>
  <si>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</si>
  <si>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</si>
  <si>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</si>
  <si>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</si>
  <si>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</si>
  <si>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</si>
  <si>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</si>
  <si>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</si>
  <si>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</si>
  <si>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</si>
  <si>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</si>
  <si>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</si>
  <si>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</si>
  <si>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</si>
  <si>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</si>
  <si>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</si>
  <si>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</si>
  <si>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</si>
  <si>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</si>
  <si>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</si>
  <si>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</si>
  <si>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</si>
  <si>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</si>
  <si>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</si>
  <si>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</si>
  <si>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</si>
  <si>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</si>
  <si>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</si>
  <si>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</si>
  <si>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</si>
  <si>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</si>
  <si>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</si>
  <si>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</si>
  <si>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</si>
  <si>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</si>
  <si>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</si>
  <si>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</si>
  <si>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</si>
  <si>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</si>
  <si>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</si>
  <si>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</si>
  <si>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</si>
  <si>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</si>
  <si>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</si>
  <si>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</si>
  <si>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</si>
  <si>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</si>
  <si>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</si>
  <si>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</si>
  <si>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</si>
  <si>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</si>
  <si>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</si>
  <si>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</si>
  <si>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</si>
  <si>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</si>
  <si>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</si>
  <si>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</si>
  <si>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</si>
  <si>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</si>
  <si>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</si>
  <si>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</si>
  <si>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</si>
  <si>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</si>
  <si>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</si>
  <si>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</si>
  <si>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</si>
  <si>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</si>
  <si>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</si>
  <si>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</si>
  <si>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</si>
  <si>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</si>
  <si>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</si>
  <si>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</si>
  <si>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</si>
  <si>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</si>
  <si>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</si>
  <si>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</si>
  <si>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</si>
  <si>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</si>
  <si>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</si>
  <si>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</si>
  <si>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</si>
  <si>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</si>
  <si>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</si>
  <si>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</si>
  <si>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</si>
  <si>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</si>
  <si>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</si>
  <si>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</si>
  <si>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</si>
  <si>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</si>
  <si>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</si>
  <si>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</si>
  <si>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</si>
  <si>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</si>
  <si>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</si>
  <si>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</si>
  <si>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</si>
  <si>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</si>
  <si>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</si>
  <si>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</si>
  <si>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</si>
  <si>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</si>
  <si>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</si>
  <si>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</si>
  <si>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</si>
  <si>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</si>
  <si>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</si>
  <si>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</si>
  <si>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</si>
  <si>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</si>
  <si>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</si>
  <si>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</si>
  <si>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</si>
  <si>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</si>
  <si>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</si>
  <si>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</si>
  <si>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</si>
  <si>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</si>
  <si>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</si>
  <si>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</si>
  <si>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</si>
  <si>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</si>
  <si>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</si>
  <si>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</si>
  <si>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</si>
  <si>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</si>
  <si>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</si>
  <si>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</si>
  <si>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</si>
  <si>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</si>
  <si>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</si>
  <si>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</si>
  <si>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</si>
  <si>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</si>
  <si>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</si>
  <si>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</si>
  <si>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</si>
  <si>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</si>
  <si>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</si>
  <si>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</si>
  <si>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</si>
  <si>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</si>
  <si>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</si>
  <si>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</si>
  <si>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</si>
  <si>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</si>
  <si>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</si>
  <si>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</si>
  <si>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</si>
  <si>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</si>
  <si>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</si>
  <si>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</si>
  <si>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</si>
  <si>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</si>
  <si>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</si>
  <si>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</si>
  <si>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</si>
  <si>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</si>
  <si>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</si>
  <si>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</si>
  <si>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</si>
  <si>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</si>
  <si>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</si>
  <si>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</si>
  <si>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</si>
  <si>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</si>
  <si>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</si>
  <si>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</si>
  <si>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</si>
  <si>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</si>
  <si>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</si>
  <si>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</si>
  <si>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</si>
  <si>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</si>
  <si>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</si>
  <si>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</si>
  <si>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</si>
  <si>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</si>
  <si>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</si>
  <si>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</si>
  <si>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</si>
  <si>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</si>
  <si>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</si>
  <si>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</si>
  <si>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</si>
  <si>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</si>
  <si>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</si>
  <si>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</si>
  <si>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</si>
  <si>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</si>
  <si>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</si>
  <si>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</si>
  <si>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</si>
  <si>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</si>
  <si>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</si>
  <si>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</si>
  <si>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</si>
  <si>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</si>
  <si>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</si>
  <si>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</si>
  <si>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</si>
  <si>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</si>
  <si>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</si>
  <si>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</si>
  <si>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</si>
  <si>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</si>
  <si>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</si>
  <si>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</si>
  <si>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</si>
  <si>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</si>
  <si>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</si>
  <si>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</si>
  <si>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</si>
  <si>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</si>
  <si>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</si>
  <si>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</si>
  <si>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</si>
  <si>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</si>
  <si>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</si>
  <si>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</si>
  <si>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</si>
  <si>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</si>
  <si>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</si>
  <si>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</si>
  <si>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</si>
  <si>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</si>
  <si>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</si>
  <si>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</si>
  <si>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</si>
  <si>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</si>
  <si>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</si>
  <si>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</si>
  <si>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</si>
  <si>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</si>
  <si>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</si>
  <si>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</si>
  <si>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</si>
  <si>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</si>
  <si>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</si>
  <si>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</si>
  <si>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</si>
  <si>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</si>
  <si>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</si>
  <si>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</si>
  <si>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</si>
  <si>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</si>
  <si>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</si>
  <si>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</si>
  <si>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</si>
  <si>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</si>
  <si>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</si>
  <si>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</si>
  <si>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</si>
  <si>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</si>
  <si>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</si>
  <si>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</si>
  <si>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</si>
  <si>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</si>
  <si>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</si>
  <si>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</si>
  <si>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</si>
  <si>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</si>
  <si>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</si>
  <si>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</si>
  <si>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</si>
  <si>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</si>
  <si>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</si>
  <si>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</si>
  <si>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</si>
  <si>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</si>
  <si>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</si>
  <si>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</si>
  <si>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</si>
  <si>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</si>
  <si>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</si>
  <si>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</si>
  <si>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</si>
  <si>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</si>
  <si>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</si>
  <si>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</si>
  <si>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</si>
  <si>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</si>
  <si>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</si>
  <si>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</si>
  <si>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</si>
  <si>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</si>
  <si>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</si>
  <si>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</si>
  <si>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</si>
  <si>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</si>
  <si>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</si>
  <si>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</si>
  <si>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</si>
  <si>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</si>
  <si>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</si>
  <si>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</si>
  <si>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</si>
  <si>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</si>
  <si>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</si>
  <si>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</si>
  <si>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</si>
  <si>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</si>
  <si>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</si>
  <si>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</si>
  <si>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</si>
  <si>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</si>
  <si>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</si>
  <si>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</si>
  <si>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</si>
  <si>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</si>
  <si>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</si>
  <si>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</si>
  <si>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</si>
  <si>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</si>
  <si>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</si>
  <si>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</si>
  <si>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</si>
  <si>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</si>
  <si>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</si>
  <si>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</si>
  <si>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</si>
  <si>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</si>
  <si>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</si>
  <si>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</si>
  <si>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</si>
  <si>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</si>
  <si>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</si>
  <si>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</si>
  <si>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</si>
  <si>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</si>
  <si>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</si>
  <si>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</si>
  <si>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</si>
  <si>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</si>
  <si>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</si>
  <si>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</si>
  <si>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</si>
  <si>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</si>
  <si>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</si>
  <si>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</si>
  <si>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</si>
  <si>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</si>
  <si>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</si>
  <si>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</si>
  <si>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</si>
  <si>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</si>
  <si>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</si>
  <si>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</si>
  <si>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</si>
  <si>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</si>
  <si>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</si>
  <si>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</si>
  <si>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</si>
  <si>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</si>
  <si>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</si>
  <si>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</si>
  <si>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</si>
  <si>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</si>
  <si>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</si>
  <si>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</si>
  <si>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</si>
  <si>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</si>
  <si>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</si>
  <si>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</si>
  <si>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</si>
  <si>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</si>
  <si>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</si>
  <si>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</si>
  <si>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</si>
  <si>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</si>
  <si>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</si>
  <si>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</si>
  <si>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</si>
  <si>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</si>
  <si>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</si>
  <si>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</si>
  <si>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</si>
  <si>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</si>
  <si>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</si>
  <si>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</si>
  <si>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</si>
  <si>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</si>
  <si>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</si>
  <si>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</si>
  <si>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</si>
  <si>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</si>
  <si>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</si>
  <si>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</si>
  <si>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</si>
  <si>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</si>
  <si>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</si>
  <si>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</si>
  <si>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</si>
  <si>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</si>
  <si>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</si>
  <si>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</si>
  <si>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</si>
  <si>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</si>
  <si>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</si>
  <si>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</si>
  <si>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</si>
  <si>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</si>
  <si>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</si>
  <si>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</si>
  <si>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</si>
  <si>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</si>
  <si>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</si>
  <si>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</si>
  <si>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</si>
  <si>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</si>
  <si>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</si>
  <si>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</si>
  <si>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</si>
  <si>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</si>
  <si>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</si>
  <si>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</si>
  <si>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</si>
  <si>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</si>
  <si>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</si>
  <si>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</si>
  <si>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</si>
  <si>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</si>
  <si>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</si>
  <si>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</si>
  <si>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</si>
  <si>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</si>
  <si>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</si>
  <si>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</si>
  <si>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</si>
  <si>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</si>
  <si>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</si>
  <si>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</si>
  <si>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</si>
  <si>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</si>
  <si>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</si>
  <si>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</si>
  <si>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</si>
  <si>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</si>
  <si>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</si>
  <si>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</si>
  <si>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</si>
  <si>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</si>
  <si>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</si>
  <si>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</si>
  <si>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</si>
  <si>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</si>
  <si>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</si>
  <si>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</si>
  <si>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</si>
  <si>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</si>
  <si>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</si>
  <si>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</si>
  <si>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</si>
  <si>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</si>
  <si>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</si>
  <si>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</si>
  <si>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</si>
  <si>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</si>
  <si>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</si>
  <si>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</si>
  <si>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</si>
  <si>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</si>
  <si>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</si>
  <si>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</si>
  <si>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</si>
  <si>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</si>
  <si>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</si>
  <si>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</si>
  <si>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</si>
  <si>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</si>
  <si>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</si>
  <si>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</si>
  <si>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</si>
  <si>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</si>
  <si>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</si>
  <si>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</si>
  <si>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</si>
  <si>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</si>
  <si>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</si>
  <si>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</si>
  <si>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</si>
  <si>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</si>
  <si>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</si>
  <si>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</si>
  <si>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</si>
  <si>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</si>
  <si>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</si>
  <si>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</si>
  <si>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</si>
  <si>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</si>
  <si>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</si>
  <si>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</si>
  <si>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</si>
  <si>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</si>
  <si>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</si>
  <si>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</si>
  <si>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</si>
  <si>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</si>
  <si>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</si>
  <si>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</si>
  <si>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</si>
  <si>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</si>
  <si>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</si>
  <si>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</si>
  <si>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</si>
  <si>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</si>
  <si>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</si>
  <si>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</si>
  <si>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</si>
  <si>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</si>
  <si>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</si>
  <si>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</si>
  <si>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</si>
  <si>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</si>
  <si>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</si>
  <si>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</si>
  <si>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</si>
  <si>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</si>
  <si>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</si>
  <si>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</si>
  <si>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</si>
  <si>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</si>
  <si>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</si>
  <si>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</si>
  <si>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</si>
  <si>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</si>
  <si>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</si>
  <si>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</si>
  <si>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</si>
  <si>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</si>
  <si>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</si>
  <si>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</si>
  <si>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</si>
  <si>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</si>
  <si>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</si>
  <si>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</si>
  <si>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</si>
  <si>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</si>
  <si>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</si>
  <si>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</si>
  <si>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</si>
  <si>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</si>
  <si>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</si>
  <si>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</si>
  <si>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</si>
  <si>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</si>
  <si>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</si>
  <si>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</si>
  <si>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</si>
  <si>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</si>
  <si>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</si>
  <si>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</si>
  <si>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</si>
  <si>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</si>
  <si>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</si>
  <si>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</si>
  <si>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</si>
  <si>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</si>
  <si>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</si>
  <si>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</si>
  <si>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</si>
  <si>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</si>
  <si>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</si>
  <si>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</si>
  <si>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</si>
  <si>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</si>
  <si>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</si>
  <si>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</si>
  <si>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</si>
  <si>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</si>
  <si>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</si>
  <si>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</si>
  <si>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</si>
  <si>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</si>
  <si>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</si>
  <si>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</si>
  <si>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</si>
  <si>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</si>
  <si>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</si>
  <si>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</si>
  <si>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</si>
  <si>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</si>
  <si>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</si>
  <si>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</si>
  <si>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</si>
  <si>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</si>
  <si>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</si>
  <si>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</si>
  <si>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</si>
  <si>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</si>
  <si>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</si>
  <si>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</si>
  <si>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</si>
  <si>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</si>
  <si>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</si>
  <si>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</si>
  <si>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</si>
  <si>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</si>
  <si>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</si>
  <si>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</si>
  <si>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</si>
  <si>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</si>
  <si>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</si>
  <si>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</si>
  <si>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</si>
  <si>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</si>
  <si>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</si>
  <si>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</si>
  <si>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</si>
  <si>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</si>
  <si>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</si>
  <si>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</si>
  <si>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</si>
  <si>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</si>
  <si>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</si>
  <si>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</si>
  <si>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</si>
  <si>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</si>
  <si>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</si>
  <si>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</si>
  <si>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</si>
  <si>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</si>
  <si>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</si>
  <si>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</si>
  <si>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</si>
  <si>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</si>
  <si>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</si>
  <si>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</si>
  <si>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</si>
  <si>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</si>
  <si>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</si>
  <si>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</si>
  <si>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</si>
  <si>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</si>
  <si>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</si>
  <si>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</si>
  <si>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</si>
  <si>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</si>
  <si>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</si>
  <si>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</si>
  <si>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</si>
  <si>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</si>
  <si>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</si>
  <si>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</si>
  <si>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</si>
  <si>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</si>
  <si>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</si>
  <si>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</si>
  <si>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</si>
  <si>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</si>
  <si>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</si>
  <si>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</si>
  <si>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</si>
  <si>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</si>
  <si>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</si>
  <si>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</si>
  <si>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</si>
  <si>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</si>
  <si>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</si>
  <si>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</si>
  <si>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</si>
  <si>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</si>
  <si>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</si>
  <si>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</si>
  <si>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</si>
  <si>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</si>
  <si>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</si>
  <si>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</si>
  <si>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</si>
  <si>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</si>
  <si>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</si>
  <si>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</si>
  <si>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</si>
  <si>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</si>
  <si>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</si>
  <si>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</si>
  <si>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</si>
  <si>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</si>
  <si>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</si>
  <si>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</si>
  <si>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</si>
  <si>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</si>
  <si>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</si>
  <si>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</si>
  <si>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</si>
  <si>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</si>
  <si>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</si>
  <si>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</si>
  <si>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</si>
  <si>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</si>
  <si>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</si>
  <si>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</si>
  <si>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</si>
  <si>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</si>
  <si>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</si>
  <si>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</si>
  <si>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</si>
  <si>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</si>
  <si>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</si>
  <si>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</si>
  <si>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</si>
  <si>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</si>
  <si>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</si>
  <si>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</si>
  <si>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</si>
  <si>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</si>
  <si>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</si>
  <si>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</si>
  <si>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</si>
  <si>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</si>
  <si>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</si>
  <si>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</si>
  <si>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</si>
  <si>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</si>
  <si>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</si>
  <si>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</si>
  <si>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</si>
  <si>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</si>
  <si>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</si>
  <si>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</si>
  <si>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</si>
  <si>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</si>
  <si>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</si>
  <si>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</si>
  <si>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</si>
  <si>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</si>
  <si>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</si>
  <si>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</si>
  <si>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</si>
  <si>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</si>
  <si>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</si>
  <si>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</si>
  <si>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</si>
  <si>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</si>
  <si>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</si>
  <si>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</si>
  <si>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</si>
  <si>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</si>
  <si>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</si>
  <si>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</si>
  <si>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</si>
  <si>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</si>
  <si>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</si>
  <si>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</si>
  <si>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</si>
  <si>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</si>
  <si>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</si>
  <si>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</si>
  <si>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</si>
  <si>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</si>
  <si>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</si>
  <si>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</si>
  <si>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</si>
  <si>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</si>
  <si>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</si>
  <si>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</si>
  <si>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</si>
  <si>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</si>
  <si>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</si>
  <si>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</si>
  <si>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</si>
  <si>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</si>
  <si>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</si>
  <si>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</si>
  <si>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</si>
  <si>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</si>
  <si>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</si>
  <si>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</si>
  <si>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</si>
  <si>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</si>
  <si>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</si>
  <si>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</si>
  <si>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</si>
  <si>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</si>
  <si>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</si>
  <si>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</si>
  <si>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</si>
  <si>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</si>
  <si>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</si>
  <si>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</si>
  <si>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</si>
  <si>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</si>
  <si>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</si>
  <si>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</si>
  <si>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</si>
  <si>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</si>
  <si>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</si>
  <si>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</si>
  <si>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</si>
  <si>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</si>
  <si>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</si>
  <si>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</si>
  <si>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</si>
  <si>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</si>
  <si>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</si>
  <si>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</si>
  <si>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</si>
  <si>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</si>
  <si>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</si>
  <si>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</si>
  <si>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</si>
  <si>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</si>
  <si>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</si>
  <si>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</si>
  <si>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</si>
  <si>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</si>
  <si>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</si>
  <si>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</si>
  <si>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</si>
  <si>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</si>
  <si>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</si>
  <si>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</si>
  <si>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</si>
  <si>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</si>
  <si>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</si>
  <si>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</si>
  <si>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</si>
  <si>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</si>
  <si>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</si>
  <si>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</si>
  <si>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</si>
  <si>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</si>
  <si>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</si>
  <si>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</si>
  <si>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</si>
  <si>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</si>
  <si>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</si>
  <si>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</si>
  <si>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</si>
  <si>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</si>
  <si>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</si>
  <si>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</si>
  <si>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</si>
  <si>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</si>
  <si>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</si>
  <si>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</si>
  <si>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</si>
  <si>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</si>
  <si>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</si>
  <si>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</si>
  <si>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</si>
  <si>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</si>
  <si>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</si>
  <si>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</si>
  <si>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</si>
  <si>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</si>
  <si>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</si>
  <si>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</si>
  <si>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</si>
  <si>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</si>
  <si>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</si>
  <si>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</si>
  <si>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</si>
  <si>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</si>
  <si>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</si>
  <si>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</si>
  <si>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</si>
  <si>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</si>
  <si>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</si>
  <si>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</si>
  <si>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</si>
  <si>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</si>
  <si>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</si>
  <si>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</si>
  <si>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</si>
  <si>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</si>
  <si>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</si>
  <si>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</si>
  <si>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</si>
  <si>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</si>
  <si>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</si>
  <si>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</si>
  <si>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</si>
  <si>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</si>
  <si>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</si>
  <si>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</si>
  <si>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</si>
  <si>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</si>
  <si>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</si>
  <si>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</si>
  <si>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</si>
  <si>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</si>
  <si>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</si>
  <si>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</si>
  <si>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</si>
  <si>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</si>
  <si>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</si>
  <si>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</si>
  <si>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</si>
  <si>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</si>
  <si>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</si>
  <si>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</si>
  <si>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</si>
  <si>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</si>
  <si>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</si>
  <si>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</si>
  <si>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</si>
  <si>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</si>
  <si>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</si>
  <si>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</si>
  <si>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</si>
  <si>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</si>
  <si>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</si>
  <si>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</si>
  <si>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</si>
  <si>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</si>
  <si>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</si>
  <si>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</si>
  <si>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</si>
  <si>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</si>
  <si>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</si>
  <si>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</si>
  <si>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</si>
  <si>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</si>
  <si>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</si>
  <si>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</si>
  <si>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</si>
  <si>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</si>
  <si>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</si>
  <si>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</si>
  <si>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</si>
  <si>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</si>
  <si>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</si>
  <si>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</si>
  <si>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</si>
  <si>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</si>
  <si>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</si>
  <si>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</si>
  <si>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</si>
  <si>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</si>
  <si>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</si>
  <si>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</si>
  <si>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</si>
  <si>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</si>
  <si>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</si>
  <si>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</si>
  <si>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</si>
  <si>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</si>
  <si>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</si>
  <si>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</si>
  <si>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</si>
  <si>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</si>
  <si>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</si>
  <si>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</si>
  <si>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</si>
  <si>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</si>
  <si>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</si>
  <si>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</si>
  <si>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</si>
  <si>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</si>
  <si>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</si>
  <si>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</si>
  <si>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</si>
  <si>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</si>
  <si>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</si>
  <si>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</si>
  <si>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</si>
  <si>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</si>
  <si>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</si>
  <si>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</si>
  <si>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</si>
  <si>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</si>
  <si>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</si>
  <si>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</si>
  <si>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</si>
  <si>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</si>
  <si>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</si>
  <si>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</si>
  <si>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</si>
  <si>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</si>
  <si>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</si>
  <si>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</si>
  <si>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</si>
  <si>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</si>
  <si>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</si>
  <si>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</si>
  <si>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</si>
  <si>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</si>
  <si>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</si>
  <si>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</si>
  <si>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</si>
  <si>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</si>
  <si>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</si>
  <si>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</si>
  <si>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</si>
  <si>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</si>
  <si>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</si>
  <si>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</si>
  <si>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</si>
  <si>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</si>
  <si>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</si>
  <si>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</si>
  <si>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</si>
  <si>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</si>
  <si>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</si>
  <si>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</si>
  <si>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</si>
  <si>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</si>
  <si>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</si>
  <si>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</si>
  <si>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</si>
  <si>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</si>
  <si>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</si>
  <si>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</si>
  <si>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</si>
  <si>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</si>
  <si>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</si>
  <si>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</si>
  <si>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</si>
  <si>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</si>
  <si>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</si>
  <si>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</si>
  <si>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</si>
  <si>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</si>
  <si>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</si>
  <si>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</si>
  <si>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</si>
  <si>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</si>
  <si>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</si>
  <si>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</si>
  <si>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</si>
  <si>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</si>
  <si>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</si>
  <si>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</si>
  <si>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</si>
  <si>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</si>
  <si>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</si>
  <si>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</si>
  <si>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</si>
  <si>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</si>
  <si>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</si>
  <si>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</si>
  <si>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</si>
  <si>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</si>
  <si>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</si>
  <si>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</si>
  <si>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</si>
  <si>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</si>
  <si>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</si>
  <si>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</si>
  <si>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</si>
  <si>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</si>
  <si>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</si>
  <si>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</si>
  <si>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</si>
  <si>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</si>
  <si>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</si>
  <si>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</si>
  <si>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</si>
  <si>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</si>
  <si>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</si>
  <si>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</si>
  <si>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</si>
  <si>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</si>
  <si>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</si>
  <si>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</si>
  <si>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</si>
  <si>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</si>
  <si>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</si>
  <si>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</si>
  <si>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</si>
  <si>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</si>
  <si>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</si>
  <si>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</si>
  <si>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</si>
  <si>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</si>
  <si>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</si>
  <si>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</si>
  <si>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</si>
  <si>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</si>
  <si>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</si>
  <si>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</si>
  <si>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</si>
  <si>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</si>
  <si>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</si>
  <si>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</si>
  <si>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</si>
  <si>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</si>
  <si>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</si>
  <si>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</si>
  <si>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</si>
  <si>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</si>
  <si>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</si>
  <si>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</si>
  <si>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</si>
  <si>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</si>
  <si>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</si>
  <si>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</si>
  <si>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</si>
  <si>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</si>
  <si>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</si>
  <si>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</si>
  <si>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</si>
  <si>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</si>
  <si>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</si>
  <si>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</si>
  <si>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</si>
  <si>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</si>
  <si>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</si>
  <si>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</si>
  <si>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</si>
  <si>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</si>
  <si>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</si>
  <si>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</si>
  <si>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</si>
  <si>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</si>
  <si>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</si>
  <si>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</si>
  <si>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</si>
  <si>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</si>
  <si>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</si>
  <si>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</si>
  <si>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</si>
  <si>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</si>
  <si>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</si>
  <si>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</si>
  <si>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</si>
  <si>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</si>
  <si>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</si>
  <si>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</si>
  <si>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</si>
  <si>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</si>
  <si>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</si>
  <si>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</si>
  <si>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</si>
  <si>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</si>
  <si>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</si>
  <si>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</si>
  <si>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</si>
  <si>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</si>
  <si>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</si>
  <si>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</si>
  <si>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</si>
  <si>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</si>
  <si>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</si>
  <si>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</si>
  <si>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</si>
  <si>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</si>
  <si>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</si>
  <si>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</si>
  <si>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</si>
  <si>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</si>
  <si>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</si>
  <si>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</si>
  <si>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</si>
  <si>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</si>
  <si>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</si>
  <si>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</si>
  <si>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</si>
  <si>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</si>
  <si>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</si>
  <si>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</si>
  <si>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</si>
  <si>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</si>
  <si>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</si>
  <si>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</si>
  <si>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</si>
  <si>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</si>
  <si>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</si>
  <si>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</si>
  <si>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</si>
  <si>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</si>
  <si>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</si>
  <si>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</si>
  <si>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</si>
  <si>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</si>
  <si>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</si>
  <si>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</si>
  <si>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</si>
  <si>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</si>
  <si>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</si>
  <si>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</si>
  <si>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</si>
  <si>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</si>
  <si>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</si>
  <si>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</si>
  <si>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</si>
  <si>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</si>
  <si>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</si>
  <si>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</si>
  <si>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</si>
  <si>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</si>
  <si>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</si>
  <si>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</si>
  <si>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</si>
  <si>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</si>
  <si>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</si>
  <si>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</si>
  <si>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</si>
  <si>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</si>
  <si>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</si>
  <si>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</si>
  <si>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</si>
  <si>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</si>
  <si>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</si>
  <si>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</si>
  <si>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</si>
  <si>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</si>
  <si>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</si>
  <si>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</si>
  <si>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</si>
  <si>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</si>
  <si>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</si>
  <si>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</si>
  <si>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</si>
  <si>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</si>
  <si>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</si>
  <si>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</si>
  <si>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</si>
  <si>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</si>
  <si>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</si>
  <si>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</si>
  <si>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</si>
  <si>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</si>
  <si>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</si>
  <si>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</si>
  <si>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</si>
  <si>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</si>
  <si>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</si>
  <si>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</si>
  <si>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</si>
  <si>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</si>
  <si>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</si>
  <si>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</si>
  <si>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</si>
  <si>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</si>
  <si>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</si>
  <si>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</si>
  <si>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</si>
  <si>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</si>
  <si>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</si>
  <si>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</si>
  <si>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</si>
  <si>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</si>
  <si>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</si>
  <si>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</si>
  <si>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</si>
  <si>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</si>
  <si>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</si>
  <si>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</si>
  <si>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</si>
  <si>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</si>
  <si>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</si>
  <si>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</si>
  <si>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</si>
  <si>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</si>
  <si>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</si>
  <si>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</si>
  <si>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</si>
  <si>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</si>
  <si>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</si>
  <si>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</si>
  <si>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</si>
  <si>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</si>
  <si>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</si>
  <si>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</si>
  <si>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</si>
  <si>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</si>
  <si>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</si>
  <si>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</si>
  <si>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</si>
  <si>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</si>
  <si>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</si>
  <si>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</si>
  <si>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</si>
  <si>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</si>
  <si>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</si>
  <si>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</si>
  <si>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</si>
  <si>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</si>
  <si>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</si>
  <si>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</si>
  <si>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</si>
  <si>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</si>
  <si>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</si>
  <si>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</si>
  <si>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</si>
  <si>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</si>
  <si>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</si>
  <si>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</si>
  <si>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</si>
  <si>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</si>
  <si>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</si>
  <si>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</si>
  <si>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</si>
  <si>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</si>
  <si>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</si>
  <si>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</si>
  <si>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</si>
  <si>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</si>
  <si>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</si>
  <si>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</si>
  <si>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</si>
  <si>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</si>
  <si>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</si>
  <si>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</si>
  <si>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</si>
  <si>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</si>
  <si>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</si>
  <si>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</si>
  <si>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</si>
  <si>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</si>
  <si>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</si>
  <si>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</si>
  <si>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</si>
  <si>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</si>
  <si>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</si>
  <si>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</si>
  <si>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</si>
  <si>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</si>
  <si>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</si>
  <si>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</si>
  <si>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</si>
  <si>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</si>
  <si>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</si>
  <si>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</si>
  <si>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</si>
  <si>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</si>
  <si>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</si>
  <si>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</si>
  <si>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</si>
  <si>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</si>
  <si>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</si>
  <si>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</si>
  <si>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</si>
  <si>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</si>
  <si>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</si>
  <si>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</si>
  <si>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</si>
  <si>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</si>
  <si>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</si>
  <si>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</si>
  <si>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</si>
  <si>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</si>
  <si>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</si>
  <si>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</si>
  <si>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</si>
  <si>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</si>
  <si>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</si>
  <si>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</si>
  <si>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</si>
  <si>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</si>
  <si>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</si>
  <si>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</si>
  <si>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</si>
  <si>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</si>
  <si>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</si>
  <si>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</si>
  <si>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</si>
  <si>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</si>
  <si>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</si>
  <si>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</si>
  <si>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</si>
  <si>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</si>
  <si>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</si>
  <si>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</si>
  <si>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</si>
  <si>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</si>
  <si>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</si>
  <si>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</si>
  <si>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</si>
  <si>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</si>
  <si>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</si>
  <si>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</si>
  <si>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</si>
  <si>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</si>
  <si>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</si>
  <si>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</si>
  <si>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</si>
  <si>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</si>
  <si>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</si>
  <si>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</si>
  <si>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</si>
  <si>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</si>
  <si>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</si>
  <si>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</si>
  <si>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</si>
  <si>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</si>
  <si>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</si>
  <si>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</si>
  <si>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</si>
  <si>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</si>
  <si>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</si>
  <si>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</si>
  <si>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</si>
  <si>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</si>
  <si>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</si>
  <si>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</si>
  <si>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</si>
  <si>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</si>
  <si>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</si>
  <si>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</si>
  <si>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</si>
  <si>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</si>
  <si>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</si>
  <si>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</si>
  <si>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</si>
  <si>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</si>
  <si>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</si>
  <si>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</si>
  <si>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</si>
  <si>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</si>
  <si>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</si>
  <si>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</si>
  <si>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</si>
  <si>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</si>
  <si>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</si>
  <si>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</si>
  <si>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</si>
  <si>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</si>
  <si>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</si>
  <si>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</si>
  <si>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</si>
  <si>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</si>
  <si>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</si>
  <si>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</si>
  <si>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</si>
  <si>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</si>
  <si>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</si>
  <si>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</si>
  <si>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</si>
  <si>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</si>
  <si>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</si>
  <si>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</si>
  <si>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</si>
  <si>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</si>
  <si>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</si>
  <si>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</si>
  <si>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</si>
  <si>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</si>
  <si>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</si>
  <si>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</si>
  <si>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</si>
  <si>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</si>
  <si>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</si>
  <si>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</si>
  <si>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</si>
  <si>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</si>
  <si>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</si>
  <si>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</si>
  <si>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</si>
  <si>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</si>
  <si>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</si>
  <si>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</si>
  <si>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</si>
  <si>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</si>
  <si>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</si>
  <si>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</si>
  <si>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</si>
  <si>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</si>
  <si>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</si>
  <si>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</si>
  <si>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</si>
  <si>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</si>
  <si>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</si>
  <si>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</si>
  <si>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</si>
  <si>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</si>
  <si>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</si>
  <si>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</si>
  <si>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</si>
  <si>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</si>
  <si>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</si>
  <si>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</si>
  <si>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</si>
  <si>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</si>
  <si>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</si>
  <si>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</si>
  <si>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</si>
  <si>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</si>
  <si>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</si>
  <si>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</si>
  <si>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</si>
  <si>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</si>
  <si>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</si>
  <si>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</si>
  <si>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</si>
  <si>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</si>
  <si>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</si>
  <si>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</si>
  <si>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</si>
  <si>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</si>
  <si>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</si>
  <si>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</si>
  <si>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</si>
  <si>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</si>
  <si>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</si>
  <si>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</si>
  <si>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</si>
  <si>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</si>
  <si>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</si>
  <si>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</si>
  <si>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</si>
  <si>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</si>
  <si>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</si>
  <si>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</si>
  <si>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</si>
  <si>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</si>
  <si>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</si>
  <si>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</si>
  <si>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</si>
  <si>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</si>
  <si>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</si>
  <si>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</si>
  <si>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</si>
  <si>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</si>
  <si>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</si>
  <si>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</si>
  <si>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</si>
  <si>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</si>
  <si>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</si>
  <si>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</si>
  <si>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</si>
  <si>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</si>
  <si>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</si>
  <si>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</si>
  <si>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</si>
  <si>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</si>
  <si>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</si>
  <si>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</si>
  <si>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</si>
  <si>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</si>
  <si>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</si>
  <si>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</si>
  <si>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</si>
  <si>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</si>
  <si>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</si>
  <si>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</si>
  <si>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</si>
  <si>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</si>
  <si>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</si>
  <si>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</si>
  <si>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</si>
  <si>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</si>
  <si>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</si>
  <si>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</si>
  <si>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</si>
  <si>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</si>
  <si>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</si>
  <si>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</si>
  <si>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</si>
  <si>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</si>
  <si>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</si>
  <si>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</si>
  <si>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</si>
  <si>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</si>
  <si>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</si>
  <si>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</si>
  <si>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</si>
  <si>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</si>
  <si>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</si>
  <si>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</si>
  <si>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</si>
  <si>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</si>
  <si>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</si>
  <si>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</si>
  <si>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</si>
  <si>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</si>
  <si>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</si>
  <si>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</si>
  <si>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</si>
  <si>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</si>
  <si>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</si>
  <si>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</si>
  <si>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</si>
  <si>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</si>
  <si>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</si>
  <si>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</si>
  <si>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</si>
  <si>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</si>
  <si>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</si>
  <si>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</si>
  <si>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</si>
  <si>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</si>
  <si>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</si>
  <si>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</si>
  <si>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</si>
  <si>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</si>
  <si>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</si>
  <si>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</si>
  <si>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</si>
  <si>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</si>
  <si>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</si>
  <si>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</si>
  <si>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</si>
  <si>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</si>
  <si>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</si>
  <si>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</si>
  <si>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</si>
  <si>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</si>
  <si>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</si>
  <si>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</si>
  <si>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</si>
  <si>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</si>
  <si>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</si>
  <si>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</si>
  <si>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</si>
  <si>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</si>
  <si>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</si>
  <si>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</si>
  <si>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</si>
  <si>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</si>
  <si>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</si>
  <si>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</si>
  <si>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</si>
  <si>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</si>
  <si>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</si>
  <si>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</si>
  <si>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</si>
  <si>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</si>
  <si>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</si>
  <si>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</si>
  <si>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</si>
  <si>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</si>
  <si>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</si>
  <si>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</si>
  <si>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</si>
  <si>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</si>
  <si>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</si>
  <si>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</si>
  <si>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</si>
  <si>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</si>
  <si>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</si>
  <si>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</si>
  <si>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</si>
  <si>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</si>
  <si>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</si>
  <si>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</si>
  <si>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</si>
  <si>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</si>
  <si>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</si>
  <si>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</si>
  <si>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</si>
  <si>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</si>
  <si>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</si>
  <si>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</si>
  <si>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</si>
  <si>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</si>
  <si>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</si>
  <si>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</si>
  <si>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</si>
  <si>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</si>
  <si>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</si>
  <si>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</si>
  <si>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</si>
  <si>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</si>
  <si>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</si>
  <si>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</si>
  <si>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</si>
  <si>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</si>
  <si>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</si>
  <si>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</si>
  <si>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</si>
  <si>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</si>
  <si>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</si>
  <si>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</si>
  <si>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</si>
  <si>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</si>
  <si>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</si>
  <si>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</si>
  <si>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</si>
  <si>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</si>
  <si>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</si>
  <si>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</si>
  <si>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</si>
  <si>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</si>
  <si>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</si>
  <si>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</si>
  <si>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</si>
  <si>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</si>
  <si>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</si>
  <si>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</si>
  <si>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</si>
  <si>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</si>
  <si>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</si>
  <si>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</si>
  <si>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</si>
  <si>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</si>
  <si>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</si>
  <si>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</si>
  <si>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</si>
  <si>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</si>
  <si>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</si>
  <si>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</si>
  <si>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</si>
  <si>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</si>
  <si>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</si>
  <si>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</si>
  <si>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</si>
  <si>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</si>
  <si>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</si>
  <si>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</si>
  <si>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</si>
  <si>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</si>
  <si>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</si>
  <si>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</si>
  <si>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</si>
  <si>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</si>
  <si>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</si>
  <si>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</si>
  <si>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</si>
  <si>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</si>
  <si>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</si>
  <si>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</si>
  <si>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</si>
  <si>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</si>
  <si>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</si>
  <si>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</si>
  <si>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</si>
  <si>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</si>
  <si>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</si>
  <si>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</si>
  <si>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</si>
  <si>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</si>
  <si>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</si>
  <si>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</si>
  <si>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</si>
  <si>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</si>
  <si>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</si>
  <si>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</si>
  <si>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</si>
  <si>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</si>
  <si>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</si>
  <si>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</si>
  <si>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</si>
  <si>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</si>
  <si>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</si>
  <si>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</si>
  <si>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</si>
  <si>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</si>
  <si>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</si>
  <si>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</si>
  <si>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</si>
  <si>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</si>
  <si>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</si>
  <si>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</si>
  <si>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</si>
  <si>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</si>
  <si>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</si>
  <si>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</si>
  <si>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</si>
  <si>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</si>
  <si>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</si>
  <si>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</si>
  <si>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</si>
  <si>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</si>
  <si>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</si>
  <si>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</si>
  <si>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</si>
  <si>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</si>
  <si>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</si>
  <si>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</si>
  <si>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</si>
  <si>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</si>
  <si>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</si>
  <si>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</si>
  <si>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</si>
  <si>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</si>
  <si>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</si>
  <si>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</si>
  <si>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</si>
  <si>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</si>
  <si>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</si>
  <si>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</si>
  <si>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</si>
  <si>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</si>
  <si>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</si>
  <si>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</si>
  <si>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</si>
  <si>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</si>
  <si>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</si>
  <si>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</si>
  <si>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</si>
  <si>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</si>
  <si>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</si>
  <si>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</si>
  <si>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</si>
  <si>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</si>
  <si>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</si>
  <si>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</si>
  <si>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</si>
  <si>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</si>
  <si>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</si>
  <si>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</si>
  <si>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</si>
  <si>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</si>
  <si>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</si>
  <si>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</si>
  <si>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</si>
  <si>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</si>
  <si>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</si>
  <si>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</si>
  <si>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</si>
  <si>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</si>
  <si>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</si>
  <si>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</si>
  <si>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</si>
  <si>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</si>
  <si>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</si>
  <si>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</si>
  <si>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</si>
  <si>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</si>
  <si>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</si>
  <si>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</si>
  <si>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</si>
  <si>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</si>
  <si>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</si>
  <si>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</si>
  <si>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</si>
  <si>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</si>
  <si>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</si>
  <si>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</si>
  <si>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</si>
  <si>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</si>
  <si>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</si>
  <si>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</si>
  <si>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</si>
  <si>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</si>
  <si>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</si>
  <si>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</si>
  <si>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</si>
  <si>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</si>
  <si>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</si>
  <si>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</si>
  <si>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</si>
  <si>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</si>
  <si>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</si>
  <si>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</si>
  <si>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</si>
  <si>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</si>
  <si>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</si>
  <si>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</si>
  <si>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</si>
  <si>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</si>
  <si>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</si>
  <si>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</si>
  <si>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</si>
  <si>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</si>
  <si>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</si>
  <si>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</si>
  <si>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</si>
  <si>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</si>
  <si>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</si>
  <si>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</si>
  <si>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</si>
  <si>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</si>
  <si>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</si>
  <si>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</si>
  <si>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</si>
  <si>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</si>
  <si>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</si>
  <si>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</si>
  <si>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</si>
  <si>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</si>
  <si>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</si>
  <si>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</si>
  <si>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</si>
  <si>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</si>
  <si>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</si>
  <si>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</si>
  <si>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</si>
  <si>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</si>
  <si>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</si>
  <si>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</si>
  <si>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</si>
  <si>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</si>
  <si>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</si>
  <si>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</si>
  <si>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</si>
  <si>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</si>
  <si>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</si>
  <si>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</si>
  <si>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</si>
  <si>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</si>
  <si>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</si>
  <si>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</si>
  <si>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</si>
  <si>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</si>
  <si>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</si>
  <si>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</si>
  <si>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</si>
  <si>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</si>
  <si>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</si>
  <si>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</si>
  <si>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</si>
  <si>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</si>
  <si>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</si>
  <si>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</si>
  <si>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</si>
  <si>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</si>
  <si>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</si>
  <si>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</si>
  <si>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</si>
  <si>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</si>
  <si>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</si>
  <si>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</si>
  <si>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</si>
  <si>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</si>
  <si>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</si>
  <si>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</si>
  <si>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</si>
  <si>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</si>
  <si>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</si>
  <si>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</si>
  <si>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</si>
  <si>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</si>
  <si>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</si>
  <si>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</si>
  <si>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</si>
  <si>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</si>
  <si>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</si>
  <si>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</si>
  <si>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</si>
  <si>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</si>
  <si>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</si>
  <si>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</si>
  <si>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</si>
  <si>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</si>
  <si>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</si>
  <si>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</si>
  <si>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</si>
  <si>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</si>
  <si>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</si>
  <si>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</si>
  <si>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</si>
  <si>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</si>
  <si>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</si>
  <si>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</si>
  <si>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</si>
  <si>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</si>
  <si>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</si>
  <si>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</si>
  <si>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</si>
  <si>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</si>
  <si>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</si>
  <si>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</si>
  <si>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</si>
  <si>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</si>
  <si>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</si>
  <si>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</si>
  <si>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</si>
  <si>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</si>
  <si>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</si>
  <si>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</si>
  <si>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</si>
  <si>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</si>
  <si>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</si>
  <si>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</si>
  <si>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</si>
  <si>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</si>
  <si>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</si>
  <si>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</si>
  <si>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</si>
  <si>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</si>
  <si>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</si>
  <si>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</si>
  <si>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</si>
  <si>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</si>
  <si>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</si>
  <si>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</si>
  <si>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</si>
  <si>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</si>
  <si>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</si>
  <si>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</si>
  <si>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</si>
  <si>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</si>
  <si>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</si>
  <si>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</si>
  <si>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</si>
  <si>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</si>
  <si>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</si>
  <si>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</si>
  <si>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</si>
  <si>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</si>
  <si>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</si>
  <si>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</si>
  <si>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</si>
  <si>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</si>
  <si>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</si>
  <si>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</si>
  <si>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</si>
  <si>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</si>
  <si>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</si>
  <si>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</si>
  <si>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</si>
  <si>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</si>
  <si>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</si>
  <si>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</si>
  <si>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</si>
  <si>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</si>
  <si>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</si>
  <si>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</si>
  <si>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</si>
  <si>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</si>
  <si>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</si>
  <si>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</si>
  <si>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</si>
  <si>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</si>
  <si>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</si>
  <si>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</si>
  <si>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</si>
  <si>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</si>
  <si>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</si>
  <si>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</si>
  <si>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</si>
  <si>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</si>
  <si>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</si>
  <si>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</si>
  <si>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</si>
  <si>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</si>
  <si>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</si>
  <si>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</si>
  <si>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</si>
  <si>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</si>
  <si>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</si>
  <si>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</si>
  <si>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</si>
  <si>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</si>
  <si>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</si>
  <si>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</si>
  <si>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</si>
  <si>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</si>
  <si>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</si>
  <si>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</si>
  <si>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</si>
  <si>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</si>
  <si>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</si>
  <si>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</si>
  <si>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</si>
  <si>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</si>
  <si>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</si>
  <si>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</si>
  <si>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</si>
  <si>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</si>
  <si>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</si>
  <si>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</si>
  <si>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</si>
  <si>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</si>
  <si>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</si>
  <si>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</si>
  <si>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</si>
  <si>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</si>
  <si>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</si>
  <si>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</si>
  <si>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</si>
  <si>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</si>
  <si>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</si>
  <si>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</si>
  <si>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</si>
  <si>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</si>
  <si>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</si>
  <si>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</si>
  <si>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</si>
  <si>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</si>
  <si>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</si>
  <si>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</si>
  <si>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</si>
  <si>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</si>
  <si>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</si>
  <si>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</si>
  <si>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</si>
  <si>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</si>
  <si>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</si>
  <si>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</si>
  <si>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</si>
  <si>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</si>
  <si>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</si>
  <si>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</si>
  <si>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</si>
  <si>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</si>
  <si>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</si>
  <si>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</si>
  <si>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</si>
  <si>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</si>
  <si>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</si>
  <si>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</si>
  <si>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</si>
  <si>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</si>
  <si>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</si>
  <si>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</si>
  <si>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</si>
  <si>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</si>
  <si>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</si>
  <si>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</si>
  <si>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</si>
  <si>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</si>
  <si>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</si>
  <si>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</si>
  <si>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</si>
  <si>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</si>
  <si>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</si>
  <si>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</si>
  <si>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</si>
  <si>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</si>
  <si>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</si>
  <si>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</si>
  <si>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</si>
  <si>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</si>
  <si>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</si>
  <si>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</si>
  <si>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</si>
  <si>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</si>
  <si>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</si>
  <si>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</si>
  <si>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</si>
  <si>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</si>
  <si>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</si>
  <si>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</si>
  <si>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</si>
  <si>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</si>
  <si>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</si>
  <si>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</si>
  <si>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</si>
  <si>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</si>
  <si>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</si>
  <si>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</si>
  <si>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</si>
  <si>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</si>
  <si>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</si>
  <si>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</si>
  <si>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</si>
  <si>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</si>
  <si>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</si>
  <si>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</si>
  <si>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</si>
  <si>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</si>
  <si>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</si>
  <si>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</si>
  <si>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</si>
  <si>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</si>
  <si>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</si>
  <si>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</si>
  <si>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</si>
  <si>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</si>
  <si>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</si>
  <si>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</si>
  <si>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</si>
  <si>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</si>
  <si>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</si>
  <si>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</si>
  <si>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</si>
  <si>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</si>
  <si>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</si>
  <si>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</si>
  <si>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</si>
  <si>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</si>
  <si>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</si>
  <si>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</si>
  <si>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</si>
  <si>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</si>
  <si>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</si>
  <si>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</si>
  <si>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</si>
  <si>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</si>
  <si>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</si>
  <si>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</si>
  <si>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</si>
  <si>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</si>
  <si>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</si>
  <si>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</si>
  <si>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</si>
  <si>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</si>
  <si>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</si>
  <si>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</si>
  <si>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</si>
  <si>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</si>
  <si>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</si>
  <si>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</si>
  <si>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</si>
  <si>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</si>
  <si>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</si>
  <si>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</si>
  <si>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</si>
  <si>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</si>
  <si>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</si>
  <si>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</si>
  <si>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</si>
  <si>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</si>
  <si>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</si>
  <si>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</si>
  <si>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</si>
  <si>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</si>
  <si>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</si>
  <si>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</si>
  <si>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</si>
  <si>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</si>
  <si>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</si>
  <si>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</si>
  <si>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</si>
  <si>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</si>
  <si>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</si>
  <si>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</si>
  <si>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</si>
  <si>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</si>
  <si>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</si>
  <si>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</si>
  <si>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</si>
  <si>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</si>
  <si>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</si>
  <si>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</si>
  <si>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</si>
  <si>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</si>
  <si>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</si>
  <si>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</si>
  <si>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</si>
  <si>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</si>
  <si>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</si>
  <si>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</si>
  <si>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</si>
  <si>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</si>
  <si>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</si>
  <si>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</si>
  <si>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</si>
  <si>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</si>
  <si>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</si>
  <si>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</si>
  <si>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</si>
  <si>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</si>
  <si>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</si>
  <si>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</si>
  <si>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</si>
  <si>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</si>
  <si>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</si>
  <si>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</si>
  <si>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</si>
  <si>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</si>
  <si>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</si>
  <si>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</si>
  <si>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</si>
  <si>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</si>
  <si>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</si>
  <si>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</si>
  <si>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</si>
  <si>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</si>
  <si>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</si>
  <si>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</si>
  <si>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</si>
  <si>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</si>
  <si>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</si>
  <si>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</si>
  <si>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</si>
  <si>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</si>
  <si>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</si>
  <si>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</si>
  <si>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</si>
  <si>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</si>
  <si>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</si>
  <si>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</si>
  <si>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</si>
  <si>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</si>
  <si>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</si>
  <si>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</si>
  <si>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</si>
  <si>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</si>
  <si>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</si>
  <si>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</si>
  <si>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</si>
  <si>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</si>
  <si>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</si>
  <si>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</si>
  <si>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</si>
  <si>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</si>
  <si>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</si>
  <si>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</si>
  <si>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</si>
  <si>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</si>
  <si>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</si>
  <si>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</si>
  <si>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</si>
  <si>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</si>
  <si>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</si>
  <si>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</si>
  <si>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</si>
  <si>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</si>
  <si>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</si>
  <si>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</si>
  <si>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</si>
  <si>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</si>
  <si>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</si>
  <si>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</si>
  <si>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</si>
  <si>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</si>
  <si>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</si>
  <si>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</si>
  <si>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</si>
  <si>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</si>
  <si>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</si>
  <si>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</si>
  <si>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</si>
  <si>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</si>
  <si>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</si>
  <si>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</si>
  <si>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</si>
  <si>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</si>
  <si>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</si>
  <si>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</si>
  <si>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</si>
  <si>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</si>
  <si>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</si>
  <si>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</si>
  <si>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</si>
  <si>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</si>
  <si>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</si>
  <si>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</si>
  <si>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</si>
  <si>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</si>
  <si>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</si>
  <si>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</si>
  <si>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</si>
  <si>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</si>
  <si>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</si>
  <si>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</si>
  <si>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</si>
  <si>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</si>
  <si>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</si>
  <si>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</si>
  <si>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</si>
  <si>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</si>
  <si>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</si>
  <si>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</si>
  <si>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</si>
  <si>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</si>
  <si>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</si>
  <si>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</si>
  <si>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</si>
  <si>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</si>
  <si>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</si>
  <si>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</si>
  <si>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</si>
  <si>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</si>
  <si>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</si>
  <si>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</si>
  <si>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</si>
  <si>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</si>
  <si>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</si>
  <si>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</si>
  <si>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</si>
  <si>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</si>
  <si>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</si>
  <si>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</si>
  <si>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</si>
  <si>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</si>
  <si>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</si>
  <si>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</si>
  <si>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</si>
  <si>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</si>
  <si>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</si>
  <si>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</si>
  <si>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</si>
  <si>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</si>
  <si>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</si>
  <si>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</si>
  <si>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</si>
  <si>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</si>
  <si>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</si>
  <si>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</si>
  <si>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</si>
  <si>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</si>
  <si>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</si>
  <si>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</si>
  <si>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</si>
  <si>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</si>
  <si>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</si>
  <si>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</si>
  <si>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</si>
  <si>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</si>
  <si>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</si>
  <si>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</si>
  <si>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</si>
  <si>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</si>
  <si>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</si>
  <si>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</si>
  <si>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</si>
  <si>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</si>
  <si>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</si>
  <si>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</si>
  <si>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</si>
  <si>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</si>
  <si>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</si>
  <si>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</si>
  <si>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</si>
  <si>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</si>
  <si>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</si>
  <si>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</si>
  <si>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</si>
  <si>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</si>
  <si>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</si>
  <si>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</si>
  <si>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</si>
  <si>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</si>
  <si>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</si>
  <si>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</si>
  <si>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</si>
  <si>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</si>
  <si>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</si>
  <si>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</si>
  <si>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</si>
  <si>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</si>
  <si>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</si>
  <si>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</si>
  <si>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</si>
  <si>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</si>
  <si>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</si>
  <si>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</si>
  <si>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</si>
  <si>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</si>
  <si>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</si>
  <si>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</si>
  <si>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</si>
  <si>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</si>
  <si>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</si>
  <si>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</si>
  <si>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</si>
  <si>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</si>
  <si>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</si>
  <si>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</si>
  <si>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</si>
  <si>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</si>
  <si>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</si>
  <si>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</si>
  <si>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</si>
  <si>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</si>
  <si>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</si>
  <si>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</si>
  <si>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</si>
  <si>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</si>
  <si>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</si>
  <si>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</si>
  <si>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</si>
  <si>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</si>
  <si>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</si>
  <si>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</si>
  <si>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</si>
  <si>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</si>
  <si>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</si>
  <si>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</si>
  <si>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</si>
  <si>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</si>
  <si>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</si>
  <si>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</si>
  <si>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</si>
  <si>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</si>
  <si>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</si>
  <si>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</si>
  <si>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</si>
  <si>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</si>
  <si>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</si>
  <si>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</si>
  <si>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</si>
  <si>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</si>
  <si>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</si>
  <si>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</si>
  <si>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</si>
  <si>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</si>
  <si>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</si>
  <si>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</si>
  <si>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</si>
  <si>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</si>
  <si>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</si>
  <si>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</si>
  <si>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</si>
  <si>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</si>
  <si>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</si>
  <si>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</si>
  <si>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</si>
  <si>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</si>
  <si>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</si>
  <si>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</si>
  <si>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</si>
  <si>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</si>
  <si>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</si>
  <si>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</si>
  <si>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</si>
  <si>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</si>
  <si>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</si>
  <si>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</si>
  <si>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</si>
  <si>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</si>
  <si>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</si>
  <si>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</si>
  <si>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</si>
  <si>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</si>
  <si>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</si>
  <si>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</si>
  <si>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</si>
  <si>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</si>
  <si>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</si>
  <si>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</si>
  <si>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</si>
  <si>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</si>
  <si>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</si>
  <si>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</si>
  <si>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</si>
  <si>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</si>
  <si>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</si>
  <si>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</si>
  <si>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</si>
  <si>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</si>
  <si>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</si>
  <si>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</si>
  <si>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</si>
  <si>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</si>
  <si>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</si>
  <si>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</si>
  <si>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</si>
  <si>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</si>
  <si>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</si>
  <si>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</si>
  <si>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</si>
  <si>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</si>
  <si>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</si>
  <si>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</si>
  <si>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</si>
  <si>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</si>
  <si>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</si>
  <si>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</si>
  <si>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</si>
  <si>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</si>
  <si>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</si>
  <si>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</si>
  <si>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</si>
  <si>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</si>
  <si>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</si>
  <si>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</si>
  <si>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</si>
  <si>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</si>
  <si>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</si>
  <si>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</si>
  <si>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</si>
  <si>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</si>
  <si>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</si>
  <si>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</si>
  <si>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</si>
  <si>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</si>
  <si>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</si>
  <si>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</si>
  <si>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</si>
  <si>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</si>
  <si>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</si>
  <si>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</si>
  <si>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</si>
  <si>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</si>
  <si>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</si>
  <si>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</si>
  <si>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</si>
  <si>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</si>
  <si>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</si>
  <si>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</si>
  <si>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</si>
  <si>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</si>
  <si>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</si>
  <si>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</si>
  <si>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</si>
  <si>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</si>
  <si>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</si>
  <si>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</si>
  <si>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</si>
  <si>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</si>
  <si>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</si>
  <si>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</si>
  <si>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</si>
  <si>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</si>
  <si>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</si>
  <si>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</si>
  <si>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</si>
  <si>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</si>
  <si>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</si>
  <si>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</si>
  <si>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</si>
  <si>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</si>
  <si>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</si>
  <si>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</si>
  <si>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</si>
  <si>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</si>
  <si>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</si>
  <si>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</si>
  <si>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</si>
  <si>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</si>
  <si>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</si>
  <si>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</si>
  <si>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</si>
  <si>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</si>
  <si>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</si>
  <si>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</si>
  <si>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</si>
  <si>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</si>
  <si>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</si>
  <si>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</si>
  <si>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</si>
  <si>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</si>
  <si>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</si>
  <si>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</si>
  <si>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</si>
  <si>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</si>
  <si>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</si>
  <si>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</si>
  <si>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</si>
  <si>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</si>
  <si>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</si>
  <si>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</si>
  <si>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</si>
  <si>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</si>
  <si>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</si>
  <si>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</si>
  <si>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</si>
  <si>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</si>
  <si>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</si>
  <si>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</si>
  <si>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</si>
  <si>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</si>
  <si>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</si>
  <si>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</si>
  <si>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</si>
  <si>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</si>
  <si>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</si>
  <si>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</si>
  <si>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</si>
  <si>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</si>
  <si>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</si>
  <si>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</si>
  <si>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</si>
  <si>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</si>
  <si>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</si>
  <si>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</si>
  <si>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</si>
  <si>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</si>
  <si>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</si>
  <si>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</si>
  <si>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</si>
  <si>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</si>
  <si>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</si>
  <si>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</si>
  <si>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</si>
  <si>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</si>
  <si>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</si>
  <si>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</si>
  <si>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</si>
  <si>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</si>
  <si>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</si>
  <si>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</si>
  <si>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</si>
  <si>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</si>
  <si>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</si>
  <si>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</si>
  <si>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</si>
  <si>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</si>
  <si>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</si>
  <si>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</si>
  <si>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</si>
  <si>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</si>
  <si>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</si>
  <si>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</si>
  <si>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</si>
  <si>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</si>
  <si>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</si>
  <si>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</si>
  <si>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</si>
  <si>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</si>
  <si>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</si>
  <si>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</si>
  <si>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</si>
  <si>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</si>
  <si>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</si>
  <si>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</si>
  <si>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</si>
  <si>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</si>
  <si>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</si>
  <si>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</si>
  <si>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</si>
  <si>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</si>
  <si>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</si>
  <si>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</si>
  <si>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</si>
  <si>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</si>
  <si>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</si>
  <si>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</si>
  <si>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</si>
  <si>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</si>
  <si>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</si>
  <si>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</si>
  <si>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</si>
  <si>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</si>
  <si>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</si>
  <si>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</si>
  <si>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</si>
  <si>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</si>
  <si>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</si>
  <si>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</si>
  <si>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</si>
  <si>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</si>
  <si>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</si>
  <si>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</si>
  <si>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</si>
  <si>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</si>
  <si>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</si>
  <si>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</si>
  <si>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</si>
  <si>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</si>
  <si>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</si>
  <si>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</si>
  <si>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</si>
  <si>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</si>
  <si>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</si>
  <si>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</si>
  <si>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</si>
  <si>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</si>
  <si>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</si>
  <si>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</si>
  <si>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</si>
  <si>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</si>
  <si>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</si>
  <si>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</si>
  <si>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</si>
  <si>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</si>
  <si>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</si>
  <si>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</si>
  <si>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</si>
  <si>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</si>
  <si>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</si>
  <si>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</si>
  <si>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</si>
  <si>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</si>
  <si>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</si>
  <si>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</si>
  <si>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</si>
  <si>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</si>
  <si>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</si>
  <si>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</si>
  <si>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</si>
  <si>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</si>
  <si>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</si>
  <si>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</si>
  <si>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</si>
  <si>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</si>
  <si>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</si>
  <si>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</si>
  <si>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</si>
  <si>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</si>
  <si>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</si>
  <si>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</si>
  <si>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</si>
  <si>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</si>
  <si>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</si>
  <si>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</si>
  <si>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</si>
  <si>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</si>
  <si>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</si>
  <si>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</si>
  <si>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</si>
  <si>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</si>
  <si>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</si>
  <si>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</si>
  <si>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</si>
  <si>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</si>
  <si>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</si>
  <si>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</si>
  <si>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</si>
  <si>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</si>
  <si>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</si>
  <si>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</si>
  <si>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</si>
  <si>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</si>
  <si>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</si>
  <si>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</si>
  <si>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</si>
  <si>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</si>
  <si>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</si>
  <si>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</si>
  <si>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</si>
  <si>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</si>
  <si>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</si>
  <si>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</si>
  <si>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</si>
  <si>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</si>
  <si>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</si>
  <si>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</si>
  <si>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</si>
  <si>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</si>
  <si>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</si>
  <si>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</si>
  <si>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</si>
  <si>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</si>
  <si>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</si>
  <si>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</si>
  <si>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</si>
  <si>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</si>
  <si>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</si>
  <si>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</si>
  <si>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</si>
  <si>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</si>
  <si>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</si>
  <si>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</si>
  <si>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</si>
  <si>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</si>
  <si>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</si>
  <si>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</si>
  <si>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</si>
  <si>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</si>
  <si>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</si>
  <si>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</si>
  <si>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</si>
  <si>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</si>
  <si>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</si>
  <si>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</si>
  <si>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</si>
  <si>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</si>
  <si>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</si>
  <si>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</si>
  <si>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</si>
  <si>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</si>
  <si>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</si>
  <si>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</si>
  <si>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</si>
  <si>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</si>
  <si>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</si>
  <si>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</si>
  <si>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</si>
  <si>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</si>
  <si>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</si>
  <si>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</si>
  <si>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</si>
  <si>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</si>
  <si>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</si>
  <si>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</si>
  <si>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</si>
  <si>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</si>
  <si>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</si>
  <si>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</si>
  <si>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</si>
  <si>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</si>
  <si>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</si>
  <si>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</si>
  <si>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</si>
  <si>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</si>
  <si>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</si>
  <si>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</si>
  <si>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</si>
  <si>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</si>
  <si>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</si>
  <si>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</si>
  <si>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</si>
  <si>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</si>
  <si>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</si>
  <si>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</si>
  <si>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</si>
  <si>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</si>
  <si>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</si>
  <si>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</si>
  <si>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</si>
  <si>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</si>
  <si>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</si>
  <si>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</si>
  <si>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</si>
  <si>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</si>
  <si>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</si>
  <si>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</si>
  <si>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</si>
  <si>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</si>
  <si>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</si>
  <si>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</si>
  <si>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</si>
  <si>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</si>
  <si>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</si>
  <si>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</si>
  <si>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</si>
  <si>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</si>
  <si>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</si>
  <si>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</si>
  <si>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</si>
  <si>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</si>
  <si>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</si>
  <si>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</si>
  <si>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</si>
  <si>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</si>
  <si>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</si>
  <si>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</si>
  <si>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</si>
  <si>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</si>
  <si>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</si>
  <si>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</si>
  <si>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</si>
  <si>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</si>
  <si>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</si>
  <si>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</si>
  <si>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</si>
  <si>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</si>
  <si>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</si>
  <si>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</si>
  <si>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</si>
  <si>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</si>
  <si>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</si>
  <si>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</si>
  <si>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</si>
  <si>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</si>
  <si>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</si>
  <si>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</si>
  <si>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</si>
  <si>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</si>
  <si>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</si>
  <si>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</si>
  <si>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</si>
  <si>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</si>
  <si>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</si>
  <si>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</si>
  <si>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</si>
  <si>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</si>
  <si>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</si>
  <si>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</si>
  <si>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</si>
  <si>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</si>
  <si>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</si>
  <si>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</si>
  <si>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</si>
  <si>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</si>
  <si>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</si>
  <si>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</si>
  <si>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</si>
  <si>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</si>
  <si>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</si>
  <si>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</si>
  <si>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</si>
  <si>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</si>
  <si>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</si>
  <si>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</si>
  <si>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</si>
  <si>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</si>
  <si>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</si>
  <si>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</si>
  <si>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</si>
  <si>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</si>
  <si>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</si>
  <si>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</si>
  <si>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</si>
  <si>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</si>
  <si>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</si>
  <si>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</si>
  <si>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</si>
  <si>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</si>
  <si>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</si>
  <si>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</si>
  <si>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</si>
  <si>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</si>
  <si>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</si>
  <si>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</si>
  <si>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</si>
  <si>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</si>
  <si>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</si>
  <si>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</si>
  <si>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</si>
  <si>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</si>
  <si>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</si>
  <si>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</si>
  <si>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</si>
  <si>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</si>
  <si>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</si>
  <si>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</si>
  <si>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</si>
  <si>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</si>
  <si>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</si>
  <si>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</si>
  <si>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</si>
  <si>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</si>
  <si>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</si>
  <si>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</si>
  <si>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</si>
  <si>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</si>
  <si>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</si>
  <si>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</si>
  <si>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</si>
  <si>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</si>
  <si>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</si>
  <si>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</si>
  <si>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</si>
  <si>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</si>
  <si>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</si>
  <si>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</si>
  <si>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</si>
  <si>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</si>
  <si>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</si>
  <si>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</si>
  <si>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</si>
  <si>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</si>
  <si>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</si>
  <si>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</si>
  <si>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</si>
  <si>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</si>
  <si>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</si>
  <si>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</si>
  <si>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</si>
  <si>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</si>
  <si>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</si>
  <si>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</si>
  <si>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</si>
  <si>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</si>
  <si>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</si>
  <si>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</si>
  <si>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</si>
  <si>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</si>
  <si>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</si>
  <si>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</si>
  <si>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</si>
  <si>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</si>
  <si>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</si>
  <si>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</si>
  <si>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</si>
  <si>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</si>
  <si>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</si>
  <si>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</si>
  <si>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</si>
  <si>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</si>
  <si>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</si>
  <si>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</si>
  <si>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</si>
  <si>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</si>
  <si>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</si>
  <si>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</si>
  <si>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</si>
  <si>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</si>
  <si>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</si>
  <si>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</si>
  <si>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</si>
  <si>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</si>
  <si>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</si>
  <si>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</si>
  <si>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</si>
  <si>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</si>
  <si>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</si>
  <si>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</si>
  <si>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</si>
  <si>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</si>
  <si>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</si>
  <si>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</si>
  <si>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</si>
  <si>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</si>
  <si>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</si>
  <si>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</si>
  <si>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</si>
  <si>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</si>
  <si>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</si>
  <si>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</si>
  <si>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</si>
  <si>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</si>
  <si>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</si>
  <si>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</si>
  <si>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</si>
  <si>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</si>
  <si>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</si>
  <si>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</si>
  <si>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</si>
  <si>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</si>
  <si>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</si>
  <si>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</si>
  <si>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</si>
  <si>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</si>
  <si>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</si>
  <si>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</si>
  <si>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</si>
  <si>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</si>
  <si>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</si>
  <si>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</si>
  <si>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</si>
  <si>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</si>
  <si>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</si>
  <si>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</si>
  <si>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</si>
  <si>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</si>
  <si>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</si>
  <si>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</si>
  <si>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</si>
  <si>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</si>
  <si>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</si>
  <si>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</si>
  <si>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</si>
  <si>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</si>
  <si>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</si>
  <si>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</si>
  <si>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</si>
  <si>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</si>
  <si>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</si>
  <si>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</si>
  <si>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</si>
  <si>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</si>
  <si>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</si>
  <si>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</si>
  <si>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</si>
  <si>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</si>
  <si>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</si>
  <si>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</si>
  <si>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</si>
  <si>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</si>
  <si>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</si>
  <si>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</si>
  <si>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</si>
  <si>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</si>
  <si>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</si>
  <si>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</si>
  <si>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</si>
  <si>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</si>
  <si>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</si>
  <si>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</si>
  <si>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</si>
  <si>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</si>
  <si>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</si>
  <si>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</si>
  <si>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</si>
  <si>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</si>
  <si>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</si>
  <si>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</si>
  <si>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</si>
  <si>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</si>
  <si>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</si>
  <si>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</si>
  <si>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</si>
  <si>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</si>
  <si>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</si>
  <si>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</si>
  <si>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</si>
  <si>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</si>
  <si>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</si>
  <si>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</si>
  <si>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</si>
  <si>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</si>
  <si>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</si>
  <si>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</si>
  <si>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</si>
  <si>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</si>
  <si>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</si>
  <si>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</si>
  <si>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</si>
  <si>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</si>
  <si>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</si>
  <si>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</si>
  <si>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</si>
  <si>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</si>
  <si>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</si>
  <si>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</si>
  <si>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</si>
  <si>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</si>
  <si>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</si>
  <si>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</si>
  <si>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</si>
  <si>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</si>
  <si>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</si>
  <si>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</si>
  <si>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</si>
  <si>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</si>
  <si>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</si>
  <si>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</si>
  <si>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</si>
  <si>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</si>
  <si>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</si>
  <si>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</si>
  <si>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</si>
  <si>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</si>
  <si>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</si>
  <si>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</si>
  <si>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</si>
  <si>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</si>
  <si>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</si>
  <si>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</si>
  <si>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</si>
  <si>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</si>
  <si>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</si>
  <si>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</si>
  <si>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</si>
  <si>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</si>
  <si>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</si>
  <si>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</si>
  <si>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</si>
  <si>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</si>
  <si>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</si>
  <si>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</si>
  <si>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</si>
  <si>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</si>
  <si>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</si>
  <si>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</si>
  <si>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</si>
  <si>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</si>
  <si>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</si>
  <si>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</si>
  <si>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</si>
  <si>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</si>
  <si>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</si>
  <si>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</si>
  <si>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</si>
  <si>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</si>
  <si>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</si>
  <si>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</si>
  <si>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</si>
  <si>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</si>
  <si>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</si>
  <si>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</si>
  <si>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</si>
  <si>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</si>
  <si>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</si>
  <si>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</si>
  <si>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</si>
  <si>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</si>
  <si>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</si>
  <si>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</si>
  <si>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</si>
  <si>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</si>
  <si>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</si>
  <si>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</si>
  <si>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</si>
  <si>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</si>
  <si>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</si>
  <si>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</si>
  <si>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</si>
  <si>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</si>
  <si>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</si>
  <si>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</si>
  <si>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</si>
  <si>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</si>
  <si>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</si>
  <si>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</si>
  <si>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</si>
  <si>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</si>
  <si>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</si>
  <si>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</si>
  <si>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</si>
  <si>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</si>
  <si>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</si>
  <si>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</si>
  <si>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</si>
  <si>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</si>
  <si>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</si>
  <si>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</si>
  <si>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</si>
  <si>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</si>
  <si>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</si>
  <si>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</si>
  <si>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</si>
  <si>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</si>
  <si>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</si>
  <si>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</si>
  <si>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</si>
  <si>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</si>
  <si>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</si>
  <si>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</si>
  <si>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</si>
  <si>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</si>
  <si>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</si>
  <si>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</si>
  <si>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</si>
  <si>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</si>
  <si>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</si>
  <si>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</si>
  <si>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</si>
  <si>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</si>
  <si>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</si>
  <si>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</si>
  <si>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</si>
  <si>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</si>
  <si>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</si>
  <si>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</si>
  <si>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</si>
  <si>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</si>
  <si>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</si>
  <si>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</si>
  <si>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</si>
  <si>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</si>
  <si>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</si>
  <si>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</si>
  <si>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</si>
  <si>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</si>
  <si>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</si>
  <si>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</si>
  <si>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</si>
  <si>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</si>
  <si>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</si>
  <si>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</si>
  <si>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</si>
  <si>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</si>
  <si>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</si>
  <si>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</si>
  <si>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</si>
  <si>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</si>
  <si>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</si>
  <si>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</si>
  <si>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</si>
  <si>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</si>
  <si>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</si>
  <si>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</si>
  <si>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</si>
  <si>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</si>
  <si>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</si>
  <si>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</si>
  <si>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</si>
  <si>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</si>
  <si>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</si>
  <si>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</si>
  <si>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</si>
  <si>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</si>
  <si>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</si>
  <si>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</si>
  <si>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</si>
  <si>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</si>
  <si>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</si>
  <si>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</si>
  <si>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</si>
  <si>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</si>
  <si>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</si>
  <si>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</si>
  <si>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</si>
  <si>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</si>
  <si>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</si>
  <si>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</si>
  <si>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</si>
  <si>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</si>
  <si>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</si>
  <si>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</si>
  <si>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</si>
  <si>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</si>
  <si>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</si>
  <si>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</si>
  <si>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</si>
  <si>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</si>
  <si>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</si>
  <si>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</si>
  <si>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</si>
  <si>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</si>
  <si>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</si>
  <si>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</si>
  <si>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</si>
  <si>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</si>
  <si>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</si>
  <si>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</si>
  <si>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</si>
  <si>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</si>
  <si>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</si>
  <si>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</si>
  <si>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</si>
  <si>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</si>
  <si>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</si>
  <si>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</si>
  <si>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</si>
  <si>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</si>
  <si>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</si>
  <si>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</si>
  <si>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</si>
  <si>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</si>
  <si>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</si>
  <si>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</si>
  <si>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</si>
  <si>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</si>
  <si>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</si>
  <si>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</si>
  <si>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</si>
  <si>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</si>
  <si>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</si>
  <si>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</si>
  <si>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</si>
  <si>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</si>
  <si>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</si>
  <si>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</si>
  <si>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</si>
  <si>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</si>
  <si>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</si>
  <si>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</si>
  <si>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</si>
  <si>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</si>
  <si>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</si>
  <si>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</si>
  <si>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</si>
  <si>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</si>
  <si>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</si>
  <si>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</si>
  <si>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</si>
  <si>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</si>
  <si>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</si>
  <si>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</si>
  <si>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</si>
  <si>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</si>
  <si>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</si>
  <si>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</si>
  <si>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</si>
  <si>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</si>
  <si>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</si>
  <si>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</si>
  <si>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</si>
  <si>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</si>
  <si>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</si>
  <si>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</si>
  <si>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</si>
  <si>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</si>
  <si>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</si>
  <si>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</si>
  <si>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</si>
  <si>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</si>
  <si>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</si>
  <si>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</si>
  <si>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</si>
  <si>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</si>
  <si>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</si>
  <si>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</si>
  <si>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</si>
  <si>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</si>
  <si>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</si>
  <si>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</si>
  <si>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</si>
  <si>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</si>
  <si>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</si>
  <si>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</si>
  <si>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</si>
  <si>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</si>
  <si>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</si>
  <si>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</si>
  <si>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</si>
  <si>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</si>
  <si>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</si>
  <si>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</si>
  <si>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</si>
  <si>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</si>
  <si>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</si>
  <si>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</si>
  <si>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</si>
  <si>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</si>
  <si>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</si>
  <si>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</si>
  <si>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</si>
  <si>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</si>
  <si>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</si>
  <si>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</si>
  <si>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</si>
  <si>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</si>
  <si>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</si>
  <si>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</si>
  <si>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</si>
  <si>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</si>
  <si>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</si>
  <si>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</si>
  <si>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</si>
  <si>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</si>
  <si>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</si>
  <si>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</si>
  <si>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</si>
  <si>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</si>
  <si>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</si>
  <si>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</si>
  <si>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</si>
  <si>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</si>
  <si>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</si>
  <si>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</si>
  <si>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</si>
  <si>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</si>
  <si>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</si>
  <si>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</si>
  <si>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</si>
  <si>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</si>
  <si>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</si>
  <si>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</si>
  <si>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</si>
  <si>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</si>
  <si>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</si>
  <si>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</si>
  <si>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</si>
  <si>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</si>
  <si>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</si>
  <si>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</si>
  <si>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</si>
  <si>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</si>
  <si>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</si>
  <si>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</si>
  <si>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</si>
  <si>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</si>
  <si>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</si>
  <si>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</si>
  <si>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</si>
  <si>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</si>
  <si>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</si>
  <si>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</si>
  <si>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</si>
  <si>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</si>
  <si>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</si>
  <si>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</si>
  <si>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</si>
  <si>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</si>
  <si>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</si>
  <si>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</si>
  <si>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</si>
  <si>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</si>
  <si>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</si>
  <si>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</si>
  <si>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</si>
  <si>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</si>
  <si>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</si>
  <si>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</si>
  <si>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</si>
  <si>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</si>
  <si>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</si>
  <si>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</si>
  <si>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</si>
  <si>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</si>
  <si>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</si>
  <si>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</si>
  <si>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</si>
  <si>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</si>
  <si>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</si>
  <si>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</si>
  <si>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</si>
  <si>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</si>
  <si>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</si>
  <si>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</si>
  <si>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</si>
  <si>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</si>
  <si>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</si>
  <si>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</si>
  <si>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</si>
  <si>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</si>
  <si>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</si>
  <si>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</si>
  <si>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</si>
  <si>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</si>
  <si>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</si>
  <si>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</si>
  <si>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</si>
  <si>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</si>
  <si>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</si>
  <si>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</si>
  <si>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</si>
  <si>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</si>
  <si>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</si>
  <si>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</si>
  <si>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</si>
  <si>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</si>
  <si>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</si>
  <si>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</si>
  <si>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</si>
  <si>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</si>
  <si>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</si>
  <si>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</si>
  <si>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</si>
  <si>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</si>
  <si>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</si>
  <si>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</si>
  <si>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</si>
  <si>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</si>
  <si>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</si>
  <si>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</si>
  <si>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</si>
  <si>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</si>
  <si>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</si>
  <si>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</si>
  <si>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</si>
  <si>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</si>
  <si>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</si>
  <si>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</si>
  <si>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</si>
  <si>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</si>
  <si>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</si>
  <si>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</si>
  <si>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</si>
  <si>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</si>
  <si>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</si>
  <si>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</si>
  <si>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</si>
  <si>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</si>
  <si>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</si>
  <si>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</si>
  <si>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</si>
  <si>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</si>
  <si>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</si>
  <si>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</si>
  <si>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</si>
  <si>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</si>
  <si>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</si>
  <si>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</si>
  <si>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</si>
  <si>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</si>
  <si>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</si>
  <si>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</si>
  <si>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</si>
  <si>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</si>
  <si>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</si>
  <si>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</si>
  <si>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</si>
  <si>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</si>
  <si>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</si>
  <si>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</si>
  <si>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</si>
  <si>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</si>
  <si>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</si>
  <si>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</si>
  <si>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</si>
  <si>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</si>
  <si>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</si>
  <si>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</si>
  <si>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</si>
  <si>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</si>
  <si>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</si>
  <si>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</si>
  <si>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</si>
  <si>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</si>
  <si>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</si>
  <si>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</si>
  <si>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</si>
  <si>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</si>
  <si>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</si>
  <si>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</si>
  <si>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</si>
  <si>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</si>
  <si>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</si>
  <si>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</si>
  <si>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</si>
  <si>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</si>
  <si>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</si>
  <si>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</si>
  <si>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</si>
  <si>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</si>
  <si>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</si>
  <si>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</si>
  <si>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</si>
  <si>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</si>
  <si>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</si>
  <si>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</si>
  <si>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</si>
  <si>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</si>
  <si>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</si>
  <si>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</si>
  <si>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</si>
  <si>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</si>
  <si>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</si>
  <si>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</si>
  <si>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</si>
  <si>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</si>
  <si>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</si>
  <si>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</si>
  <si>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</si>
  <si>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</si>
  <si>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</si>
  <si>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</si>
  <si>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</si>
  <si>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</si>
  <si>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</si>
  <si>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</si>
  <si>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</si>
  <si>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</si>
  <si>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</si>
  <si>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</si>
  <si>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</si>
  <si>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</si>
  <si>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</si>
  <si>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</si>
  <si>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</si>
  <si>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</si>
  <si>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</si>
  <si>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</si>
  <si>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</si>
  <si>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</si>
  <si>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</si>
  <si>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</si>
  <si>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</si>
  <si>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</si>
  <si>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</si>
  <si>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</si>
  <si>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</si>
  <si>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</si>
  <si>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</si>
  <si>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</si>
  <si>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</si>
  <si>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</si>
  <si>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</si>
  <si>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</si>
  <si>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</si>
  <si>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</si>
  <si>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</si>
  <si>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</si>
  <si>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</si>
  <si>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</si>
  <si>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</si>
  <si>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</si>
  <si>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</si>
  <si>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</si>
  <si>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</si>
  <si>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</si>
  <si>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</si>
  <si>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</si>
  <si>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</si>
  <si>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</si>
  <si>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</si>
  <si>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</si>
  <si>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</si>
  <si>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</si>
  <si>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</si>
  <si>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</si>
  <si>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</si>
  <si>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</si>
  <si>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</si>
  <si>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</si>
  <si>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</si>
  <si>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</si>
  <si>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</si>
  <si>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</si>
  <si>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</si>
  <si>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</si>
  <si>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</si>
  <si>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</si>
  <si>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</si>
  <si>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</si>
  <si>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</si>
  <si>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</si>
  <si>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</si>
  <si>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</si>
  <si>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</si>
  <si>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</si>
  <si>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</si>
  <si>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</si>
  <si>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</si>
  <si>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</si>
  <si>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</si>
  <si>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</si>
  <si>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</si>
  <si>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</si>
  <si>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</si>
  <si>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</si>
  <si>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</si>
  <si>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</si>
  <si>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</si>
  <si>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</si>
  <si>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</si>
  <si>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</si>
  <si>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</si>
  <si>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</si>
  <si>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</si>
  <si>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</si>
  <si>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</si>
  <si>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</si>
  <si>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</si>
  <si>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</si>
  <si>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</si>
  <si>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</si>
  <si>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</si>
  <si>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</si>
  <si>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</si>
  <si>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</si>
  <si>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</si>
  <si>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</si>
  <si>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</si>
  <si>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</si>
  <si>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</si>
  <si>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</si>
  <si>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</si>
  <si>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</si>
  <si>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</si>
  <si>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</si>
  <si>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</si>
  <si>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</si>
  <si>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</si>
  <si>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</si>
  <si>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</si>
  <si>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</si>
  <si>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</si>
  <si>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</si>
  <si>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</si>
  <si>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</si>
  <si>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</si>
  <si>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</si>
  <si>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</si>
  <si>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</si>
  <si>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</si>
  <si>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</si>
  <si>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</si>
  <si>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</si>
  <si>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</si>
  <si>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</si>
  <si>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</si>
  <si>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</si>
  <si>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</si>
  <si>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</si>
  <si>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</si>
  <si>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</si>
  <si>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</si>
  <si>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</si>
  <si>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</si>
  <si>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</si>
  <si>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</si>
  <si>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</si>
  <si>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</si>
  <si>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</si>
  <si>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</si>
  <si>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</si>
  <si>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</si>
  <si>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</si>
  <si>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</si>
  <si>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</si>
  <si>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</si>
  <si>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</si>
  <si>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</si>
  <si>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</si>
  <si>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</si>
  <si>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</si>
  <si>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</si>
  <si>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</si>
  <si>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</si>
  <si>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</si>
  <si>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</si>
  <si>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</si>
  <si>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</si>
  <si>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</si>
  <si>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</si>
  <si>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</si>
  <si>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</si>
  <si>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</si>
  <si>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</si>
  <si>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</si>
  <si>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</si>
  <si>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</si>
  <si>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</si>
  <si>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</si>
  <si>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</si>
  <si>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</si>
  <si>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</si>
  <si>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</si>
  <si>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</si>
  <si>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</si>
  <si>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</si>
  <si>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</si>
  <si>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</si>
  <si>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</si>
  <si>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</si>
  <si>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</si>
  <si>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</si>
  <si>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</si>
  <si>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</si>
  <si>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</si>
  <si>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</si>
  <si>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</si>
  <si>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</si>
  <si>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</si>
  <si>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</si>
  <si>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</si>
  <si>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</si>
  <si>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</si>
  <si>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</si>
  <si>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</si>
  <si>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</si>
  <si>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</si>
  <si>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</si>
  <si>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</si>
  <si>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</si>
  <si>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</si>
  <si>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</si>
  <si>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</si>
  <si>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</si>
  <si>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</si>
  <si>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</si>
  <si>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</si>
  <si>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</si>
  <si>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</si>
  <si>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</si>
  <si>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</si>
  <si>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</si>
  <si>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</si>
  <si>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</si>
  <si>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</si>
  <si>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</si>
  <si>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</si>
  <si>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</si>
  <si>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</si>
  <si>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</si>
  <si>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</si>
  <si>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</si>
  <si>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</si>
  <si>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</si>
  <si>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</si>
  <si>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</si>
  <si>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</si>
  <si>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</si>
  <si>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</si>
  <si>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</si>
  <si>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</si>
  <si>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</si>
  <si>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</si>
  <si>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</si>
  <si>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</si>
  <si>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</si>
  <si>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</si>
  <si>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</si>
  <si>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</si>
  <si>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</si>
  <si>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</si>
  <si>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</si>
  <si>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</si>
  <si>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</si>
  <si>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</si>
  <si>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</si>
  <si>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</si>
  <si>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</si>
  <si>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</si>
  <si>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</si>
  <si>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</si>
  <si>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</si>
  <si>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</si>
  <si>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</si>
  <si>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</si>
  <si>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</si>
  <si>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</si>
  <si>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</si>
  <si>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</si>
  <si>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</si>
  <si>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</si>
  <si>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</si>
  <si>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</si>
  <si>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</si>
  <si>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</si>
  <si>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</si>
  <si>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</si>
  <si>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</si>
  <si>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</si>
  <si>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</si>
  <si>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</si>
  <si>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</si>
  <si>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</si>
  <si>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</si>
  <si>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</si>
  <si>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</si>
  <si>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</si>
  <si>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</si>
  <si>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</si>
  <si>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</si>
  <si>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</si>
  <si>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</si>
  <si>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</si>
  <si>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</si>
  <si>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</si>
  <si>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</si>
  <si>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</si>
  <si>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</si>
  <si>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</si>
  <si>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</si>
  <si>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</si>
  <si>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</si>
  <si>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</si>
  <si>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</si>
  <si>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</si>
  <si>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</si>
  <si>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</si>
  <si>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</si>
  <si>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</si>
  <si>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</si>
  <si>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</si>
  <si>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</si>
  <si>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</si>
  <si>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</si>
  <si>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</si>
  <si>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</si>
  <si>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</si>
  <si>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</si>
  <si>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</si>
  <si>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</si>
  <si>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</si>
  <si>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</si>
  <si>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</si>
  <si>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</si>
  <si>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</si>
  <si>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</si>
  <si>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</si>
  <si>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</si>
  <si>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</si>
  <si>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</si>
  <si>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</si>
  <si>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</si>
  <si>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</si>
  <si>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</si>
  <si>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</si>
  <si>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</si>
  <si>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</si>
  <si>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</si>
  <si>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</si>
  <si>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</si>
  <si>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</si>
  <si>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</si>
  <si>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</si>
  <si>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</si>
  <si>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</si>
  <si>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</si>
  <si>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</si>
  <si>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</si>
  <si>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</si>
  <si>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</si>
  <si>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</si>
  <si>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</si>
  <si>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</si>
  <si>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</si>
  <si>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</si>
  <si>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</si>
  <si>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</si>
  <si>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</si>
  <si>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</si>
  <si>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</si>
  <si>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</si>
  <si>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</si>
  <si>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</si>
  <si>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</si>
  <si>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</si>
  <si>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</si>
  <si>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</si>
  <si>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</si>
  <si>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</si>
  <si>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</si>
  <si>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</si>
  <si>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</si>
  <si>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</si>
  <si>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</si>
  <si>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</si>
  <si>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</si>
  <si>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</si>
  <si>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</si>
  <si>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</si>
  <si>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</si>
  <si>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</si>
  <si>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</si>
  <si>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</si>
  <si>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</si>
  <si>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</si>
  <si>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</si>
  <si>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</si>
  <si>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</si>
  <si>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</si>
  <si>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</si>
  <si>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</si>
  <si>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</si>
  <si>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</si>
  <si>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</si>
  <si>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</si>
  <si>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</si>
  <si>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</si>
  <si>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</si>
  <si>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</si>
  <si>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</si>
  <si>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</si>
  <si>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</si>
  <si>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</si>
  <si>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</si>
  <si>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</si>
  <si>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</si>
  <si>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</si>
  <si>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</si>
  <si>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</si>
  <si>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</si>
  <si>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</si>
  <si>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</si>
  <si>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</si>
  <si>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</si>
  <si>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</si>
  <si>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</si>
  <si>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</si>
  <si>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</si>
  <si>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</si>
  <si>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</si>
  <si>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</si>
  <si>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</si>
  <si>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</si>
  <si>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</si>
  <si>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</si>
  <si>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</si>
  <si>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</si>
  <si>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</si>
  <si>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</si>
  <si>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</si>
  <si>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</si>
  <si>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</si>
  <si>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</si>
  <si>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</si>
  <si>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</si>
  <si>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</si>
  <si>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</si>
  <si>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</si>
  <si>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</si>
  <si>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</si>
  <si>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</si>
  <si>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</si>
  <si>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</si>
  <si>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</si>
  <si>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</si>
  <si>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</si>
  <si>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</si>
  <si>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</si>
  <si>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</si>
  <si>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</si>
  <si>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</si>
  <si>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</si>
  <si>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</si>
  <si>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</si>
  <si>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</si>
  <si>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</si>
  <si>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</si>
  <si>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</si>
  <si>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</si>
  <si>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</si>
  <si>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</si>
  <si>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</si>
  <si>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</si>
  <si>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</si>
  <si>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</si>
  <si>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</si>
  <si>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</si>
  <si>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</si>
  <si>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</si>
  <si>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</si>
  <si>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</si>
  <si>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</si>
  <si>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</si>
  <si>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</si>
  <si>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</si>
  <si>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</si>
  <si>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</si>
  <si>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</si>
  <si>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</si>
  <si>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</si>
  <si>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</si>
  <si>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</si>
  <si>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</si>
  <si>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</si>
  <si>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</si>
  <si>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</si>
  <si>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</si>
  <si>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</si>
  <si>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</si>
  <si>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</si>
  <si>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</si>
  <si>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</si>
  <si>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</si>
  <si>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</si>
  <si>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</si>
  <si>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</si>
  <si>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</si>
  <si>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</si>
  <si>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</si>
  <si>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</si>
  <si>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</si>
  <si>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</si>
  <si>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</si>
  <si>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</si>
  <si>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</si>
  <si>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</si>
  <si>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</si>
  <si>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</si>
  <si>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</si>
  <si>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</si>
  <si>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</si>
  <si>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</si>
  <si>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</si>
  <si>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</si>
  <si>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</si>
  <si>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</si>
  <si>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</si>
  <si>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</si>
  <si>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</si>
  <si>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</si>
  <si>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</si>
  <si>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</si>
  <si>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</si>
  <si>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</si>
  <si>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</si>
  <si>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</si>
  <si>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</si>
  <si>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</si>
  <si>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</si>
  <si>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</si>
  <si>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</si>
  <si>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</si>
  <si>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</si>
  <si>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</si>
  <si>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</si>
  <si>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</si>
  <si>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</si>
  <si>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</si>
  <si>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</si>
  <si>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</si>
  <si>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</si>
  <si>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</si>
  <si>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</si>
  <si>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</si>
  <si>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</si>
  <si>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</si>
  <si>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</si>
  <si>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</si>
  <si>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</si>
  <si>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</si>
  <si>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</si>
  <si>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</si>
  <si>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</si>
  <si>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</si>
  <si>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</si>
  <si>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</si>
  <si>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</si>
  <si>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</si>
  <si>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</si>
  <si>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</si>
  <si>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</si>
  <si>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</si>
  <si>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</si>
  <si>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</si>
  <si>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</si>
  <si>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</si>
  <si>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</si>
  <si>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</si>
  <si>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</si>
  <si>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</si>
  <si>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</si>
  <si>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</si>
  <si>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</si>
  <si>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</si>
  <si>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</si>
  <si>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</si>
  <si>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</si>
  <si>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</si>
  <si>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</si>
  <si>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</si>
  <si>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</si>
  <si>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</si>
  <si>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</si>
  <si>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</si>
  <si>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</si>
  <si>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</si>
  <si>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</si>
  <si>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</si>
  <si>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</si>
  <si>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</si>
  <si>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</si>
  <si>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</si>
  <si>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</si>
  <si>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</si>
  <si>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</si>
  <si>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</si>
  <si>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</si>
  <si>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</si>
  <si>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</si>
  <si>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</si>
  <si>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</si>
  <si>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</si>
  <si>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</si>
  <si>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</si>
  <si>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</si>
  <si>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</si>
  <si>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</si>
  <si>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</si>
  <si>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</si>
  <si>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</si>
  <si>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</si>
  <si>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</si>
  <si>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</si>
  <si>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</si>
  <si>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</si>
  <si>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</si>
  <si>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</si>
  <si>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</si>
  <si>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</si>
  <si>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</si>
  <si>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</si>
  <si>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</si>
  <si>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</si>
  <si>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</si>
  <si>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</si>
  <si>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</si>
  <si>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</si>
  <si>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</si>
  <si>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</si>
  <si>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</si>
  <si>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</si>
  <si>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</si>
  <si>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</si>
  <si>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</si>
  <si>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</si>
  <si>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</si>
  <si>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</si>
  <si>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</si>
  <si>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</si>
  <si>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</si>
  <si>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</si>
  <si>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</si>
  <si>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</si>
  <si>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</si>
  <si>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</si>
  <si>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</si>
  <si>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</si>
  <si>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</si>
  <si>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</si>
  <si>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</si>
  <si>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</si>
  <si>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</si>
  <si>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</si>
  <si>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</si>
  <si>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</si>
  <si>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</si>
  <si>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</si>
  <si>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</si>
  <si>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</si>
  <si>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</si>
  <si>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</si>
  <si>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</si>
  <si>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</si>
  <si>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</si>
  <si>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</si>
  <si>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</si>
  <si>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</si>
  <si>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</si>
  <si>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</si>
  <si>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</si>
  <si>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</si>
  <si>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</si>
  <si>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</si>
  <si>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</si>
  <si>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</si>
  <si>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</si>
  <si>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</si>
  <si>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</si>
  <si>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</si>
  <si>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</si>
  <si>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</si>
  <si>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</si>
  <si>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</si>
  <si>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</si>
  <si>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</si>
  <si>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</si>
  <si>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</si>
  <si>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</si>
  <si>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</si>
  <si>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</si>
  <si>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</si>
  <si>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</si>
  <si>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</si>
  <si>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</si>
  <si>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</si>
  <si>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</si>
  <si>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</si>
  <si>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</si>
  <si>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</si>
  <si>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</si>
  <si>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</si>
  <si>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</si>
  <si>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</si>
  <si>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</si>
  <si>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</si>
  <si>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</si>
  <si>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</si>
  <si>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</si>
  <si>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</si>
  <si>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</si>
  <si>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</si>
  <si>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</si>
  <si>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</si>
  <si>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</si>
  <si>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</si>
  <si>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</si>
  <si>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</si>
  <si>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</si>
  <si>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</si>
  <si>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</si>
  <si>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</si>
  <si>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</si>
  <si>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</si>
  <si>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</si>
  <si>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</si>
  <si>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</si>
  <si>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</si>
  <si>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</si>
  <si>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</si>
  <si>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</si>
  <si>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</si>
  <si>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</si>
  <si>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</si>
  <si>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</si>
  <si>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</si>
  <si>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</si>
  <si>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</si>
  <si>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</si>
  <si>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</si>
  <si>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</si>
  <si>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</si>
  <si>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</si>
  <si>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</si>
  <si>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</si>
  <si>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</si>
  <si>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</si>
  <si>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</si>
  <si>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</si>
  <si>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</si>
  <si>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</si>
  <si>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</si>
  <si>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</si>
  <si>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</si>
  <si>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</si>
  <si>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</si>
  <si>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</si>
  <si>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</si>
  <si>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</si>
  <si>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</si>
  <si>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</si>
  <si>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</si>
  <si>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</si>
  <si>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</si>
  <si>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</si>
  <si>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</si>
  <si>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</si>
  <si>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</si>
  <si>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</si>
  <si>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</si>
  <si>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</si>
  <si>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</si>
  <si>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</si>
  <si>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</si>
  <si>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</si>
  <si>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</si>
  <si>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</si>
  <si>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</si>
  <si>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</si>
  <si>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</si>
  <si>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</si>
  <si>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</si>
  <si>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</si>
  <si>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</si>
  <si>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</si>
  <si>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</si>
  <si>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</si>
  <si>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</si>
  <si>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</si>
  <si>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</si>
  <si>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</si>
  <si>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</si>
  <si>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</si>
  <si>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</si>
  <si>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</si>
  <si>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</si>
  <si>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</si>
  <si>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</si>
  <si>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</si>
  <si>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</si>
  <si>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</si>
  <si>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</si>
  <si>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</si>
  <si>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</si>
  <si>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</si>
  <si>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</si>
  <si>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</si>
  <si>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</si>
  <si>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</si>
  <si>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</si>
  <si>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</si>
  <si>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</si>
  <si>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</si>
  <si>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</si>
  <si>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</si>
  <si>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</si>
  <si>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</si>
  <si>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</si>
  <si>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</si>
  <si>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</si>
  <si>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</si>
  <si>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</si>
  <si>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</si>
  <si>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</si>
  <si>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</si>
  <si>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</si>
  <si>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</si>
  <si>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</si>
  <si>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</si>
  <si>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</si>
  <si>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</si>
  <si>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</si>
  <si>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</si>
  <si>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</si>
  <si>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</si>
  <si>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</si>
  <si>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</si>
  <si>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</si>
  <si>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</si>
  <si>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</si>
  <si>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</si>
  <si>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</si>
  <si>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</si>
  <si>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</si>
  <si>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</si>
  <si>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</si>
  <si>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</si>
  <si>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</si>
  <si>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</si>
  <si>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</si>
  <si>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</si>
  <si>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</si>
  <si>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</si>
  <si>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</si>
  <si>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</si>
  <si>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</si>
  <si>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</si>
  <si>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</si>
  <si>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</si>
  <si>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</si>
  <si>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</si>
  <si>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</si>
  <si>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</si>
  <si>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</si>
  <si>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</si>
  <si>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</si>
  <si>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</si>
  <si>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</si>
  <si>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</si>
  <si>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</si>
  <si>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</si>
  <si>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</si>
  <si>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</si>
  <si>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</si>
  <si>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</si>
  <si>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</si>
  <si>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</si>
  <si>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</si>
  <si>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</si>
  <si>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</si>
  <si>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</si>
  <si>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</si>
  <si>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</si>
  <si>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</si>
  <si>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</si>
  <si>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</si>
  <si>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</si>
  <si>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</si>
  <si>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</si>
  <si>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</si>
  <si>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</si>
  <si>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</si>
  <si>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</si>
  <si>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</si>
  <si>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</si>
  <si>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</si>
  <si>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</si>
  <si>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</si>
  <si>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</si>
  <si>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</si>
  <si>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</si>
  <si>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</si>
  <si>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</si>
  <si>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</si>
  <si>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</si>
  <si>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</si>
  <si>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</si>
  <si>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</si>
  <si>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</si>
  <si>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</si>
  <si>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</si>
  <si>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</si>
  <si>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</si>
  <si>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</si>
  <si>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</si>
  <si>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</si>
  <si>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</si>
  <si>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</si>
  <si>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</si>
  <si>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</si>
  <si>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</si>
  <si>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</si>
  <si>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</si>
  <si>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</si>
  <si>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</si>
  <si>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</si>
  <si>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</si>
  <si>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</si>
  <si>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</si>
  <si>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</si>
  <si>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</si>
  <si>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</si>
  <si>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</si>
  <si>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</si>
  <si>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</si>
  <si>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</si>
  <si>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</si>
  <si>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</si>
  <si>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</si>
  <si>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</si>
  <si>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</si>
  <si>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</si>
  <si>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</si>
  <si>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</si>
  <si>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</si>
  <si>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</si>
  <si>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</si>
  <si>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</si>
  <si>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</si>
  <si>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</si>
  <si>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</si>
  <si>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</si>
  <si>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</si>
  <si>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</si>
  <si>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</si>
  <si>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</si>
  <si>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</si>
  <si>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</si>
  <si>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</si>
  <si>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</si>
  <si>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</si>
  <si>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</si>
  <si>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</si>
  <si>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</si>
  <si>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</si>
  <si>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</si>
  <si>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</si>
  <si>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</si>
  <si>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</si>
  <si>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</si>
  <si>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</si>
  <si>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</si>
  <si>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</si>
  <si>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</si>
  <si>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</si>
  <si>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</si>
  <si>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</si>
  <si>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</si>
  <si>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</si>
  <si>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</si>
  <si>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</si>
  <si>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</si>
  <si>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</si>
  <si>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</si>
  <si>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</si>
  <si>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</si>
  <si>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</si>
  <si>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</si>
  <si>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</si>
  <si>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</si>
  <si>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</si>
  <si>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</si>
  <si>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</si>
  <si>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</si>
  <si>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</si>
  <si>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</si>
  <si>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</si>
  <si>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</si>
  <si>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</si>
  <si>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</si>
  <si>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</si>
  <si>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</si>
  <si>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</si>
  <si>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</si>
  <si>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</si>
  <si>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</si>
  <si>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</si>
  <si>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</si>
  <si>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</si>
  <si>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</si>
  <si>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</si>
  <si>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</si>
  <si>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</si>
  <si>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</si>
  <si>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</si>
  <si>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</si>
  <si>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</si>
  <si>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</si>
  <si>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</si>
  <si>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</si>
  <si>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</si>
  <si>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</si>
  <si>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</si>
  <si>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</si>
  <si>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</si>
  <si>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</si>
  <si>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</si>
  <si>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</si>
  <si>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</si>
  <si>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</si>
  <si>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</si>
  <si>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</si>
  <si>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</si>
  <si>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</si>
  <si>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</si>
  <si>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</si>
  <si>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</si>
  <si>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</si>
  <si>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</si>
  <si>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</si>
  <si>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</si>
  <si>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</si>
  <si>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</si>
  <si>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</si>
  <si>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</si>
  <si>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</si>
  <si>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</si>
  <si>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</si>
  <si>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</si>
  <si>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</si>
  <si>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</si>
  <si>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</si>
  <si>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</si>
  <si>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</si>
  <si>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</si>
  <si>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</si>
  <si>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</si>
  <si>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</si>
  <si>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</si>
  <si>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</si>
  <si>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</si>
  <si>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</si>
  <si>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</si>
  <si>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</si>
  <si>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</si>
  <si>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</si>
  <si>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</si>
  <si>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</si>
  <si>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</si>
  <si>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</si>
  <si>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</si>
  <si>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</si>
  <si>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</si>
  <si>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</si>
  <si>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</si>
  <si>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</si>
  <si>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</si>
  <si>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</si>
  <si>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</si>
  <si>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</si>
  <si>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</si>
  <si>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</si>
  <si>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</si>
  <si>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</si>
  <si>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</si>
  <si>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</si>
  <si>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</si>
  <si>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</si>
  <si>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</si>
  <si>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</si>
  <si>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</si>
  <si>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</si>
  <si>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</si>
  <si>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</si>
  <si>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</si>
  <si>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</si>
  <si>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</si>
  <si>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</si>
  <si>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</si>
  <si>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</si>
  <si>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</si>
  <si>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</si>
  <si>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</si>
  <si>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</si>
  <si>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</si>
  <si>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</si>
  <si>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</si>
  <si>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</si>
  <si>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</si>
  <si>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</si>
  <si>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</si>
  <si>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</si>
  <si>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</si>
  <si>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</si>
  <si>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</si>
  <si>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</si>
  <si>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</si>
  <si>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</si>
  <si>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</si>
  <si>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</si>
  <si>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</si>
  <si>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</si>
  <si>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</si>
  <si>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</si>
  <si>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</si>
  <si>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</si>
  <si>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</si>
  <si>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</si>
  <si>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</si>
  <si>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</si>
  <si>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</si>
  <si>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</si>
  <si>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</si>
  <si>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</si>
  <si>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</si>
  <si>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</si>
  <si>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</si>
  <si>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</si>
  <si>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</si>
  <si>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</si>
  <si>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</si>
  <si>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</si>
  <si>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</si>
  <si>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</si>
  <si>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</si>
  <si>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</si>
  <si>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</si>
  <si>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</si>
  <si>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</si>
  <si>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</si>
  <si>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</si>
  <si>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</si>
  <si>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</si>
  <si>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</si>
  <si>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</si>
  <si>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</si>
  <si>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</si>
  <si>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</si>
  <si>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</si>
  <si>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</si>
  <si>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</si>
  <si>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</si>
  <si>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</si>
  <si>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</si>
  <si>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</si>
  <si>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</si>
  <si>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</si>
  <si>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</si>
  <si>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</si>
  <si>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</si>
  <si>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</si>
  <si>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</si>
  <si>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</si>
  <si>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</si>
  <si>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</si>
  <si>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</si>
  <si>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</si>
  <si>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</si>
  <si>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</si>
  <si>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</si>
  <si>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</si>
  <si>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</si>
  <si>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</si>
  <si>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</si>
  <si>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</si>
  <si>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</si>
  <si>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</si>
  <si>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</si>
  <si>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</si>
  <si>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</si>
  <si>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</si>
  <si>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</si>
  <si>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</si>
  <si>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</si>
  <si>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</si>
  <si>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</si>
  <si>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</si>
  <si>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</si>
  <si>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</si>
  <si>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</si>
  <si>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</si>
  <si>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</si>
  <si>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</si>
  <si>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</si>
  <si>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</si>
  <si>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</si>
  <si>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</si>
  <si>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</si>
  <si>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</si>
  <si>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</si>
  <si>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</si>
  <si>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</si>
  <si>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</si>
  <si>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</si>
  <si>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</si>
  <si>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</si>
  <si>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</si>
  <si>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</si>
  <si>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</si>
  <si>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</si>
  <si>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</si>
  <si>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</si>
  <si>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</si>
  <si>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</si>
  <si>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</si>
  <si>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</si>
  <si>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</si>
  <si>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</si>
  <si>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</si>
  <si>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</si>
  <si>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</si>
  <si>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</si>
  <si>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</si>
  <si>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</si>
  <si>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</si>
  <si>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</si>
  <si>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</si>
  <si>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</si>
  <si>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</si>
  <si>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</si>
  <si>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</si>
  <si>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</si>
  <si>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</si>
  <si>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</si>
  <si>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</si>
  <si>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</si>
  <si>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</si>
  <si>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</si>
  <si>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</si>
  <si>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</si>
  <si>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</si>
  <si>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</si>
  <si>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</si>
  <si>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</si>
  <si>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</si>
  <si>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</si>
  <si>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</si>
  <si>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</si>
  <si>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</si>
  <si>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</si>
  <si>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</si>
  <si>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</si>
  <si>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</si>
  <si>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</si>
  <si>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</si>
  <si>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</si>
  <si>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</si>
  <si>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</si>
  <si>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</si>
  <si>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</si>
  <si>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</si>
  <si>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</si>
  <si>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</si>
  <si>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</si>
  <si>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</si>
  <si>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</si>
  <si>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</si>
  <si>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</si>
  <si>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</si>
  <si>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</si>
  <si>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</si>
  <si>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</si>
  <si>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</si>
  <si>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</si>
  <si>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</si>
  <si>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</si>
  <si>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</si>
  <si>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</si>
  <si>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</si>
  <si>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</si>
  <si>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</si>
  <si>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</si>
  <si>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</si>
  <si>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</si>
  <si>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</si>
  <si>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</si>
  <si>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</si>
  <si>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</si>
  <si>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</si>
  <si>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</si>
  <si>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</si>
  <si>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</si>
  <si>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</si>
  <si>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</si>
  <si>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</si>
  <si>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</si>
  <si>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</si>
  <si>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</si>
  <si>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</si>
  <si>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</si>
  <si>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</si>
  <si>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</si>
  <si>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</si>
  <si>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</si>
  <si>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</si>
  <si>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</si>
  <si>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</si>
  <si>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</si>
  <si>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</si>
  <si>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</si>
  <si>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</si>
  <si>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</si>
  <si>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</si>
  <si>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</si>
  <si>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</si>
  <si>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</si>
  <si>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</si>
  <si>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</si>
  <si>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</si>
  <si>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</si>
  <si>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</si>
  <si>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</si>
  <si>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</si>
  <si>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</si>
  <si>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</si>
  <si>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</si>
  <si>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</si>
  <si>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</si>
  <si>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</si>
  <si>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</si>
  <si>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</si>
  <si>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</si>
  <si>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</si>
  <si>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</si>
  <si>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</si>
  <si>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</si>
  <si>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</si>
  <si>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</si>
  <si>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</si>
  <si>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</si>
  <si>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</si>
  <si>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</si>
  <si>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</si>
  <si>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</si>
  <si>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</si>
  <si>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</si>
  <si>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</si>
  <si>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</si>
  <si>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</si>
  <si>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</si>
  <si>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</si>
  <si>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</si>
  <si>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</si>
  <si>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</si>
  <si>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</si>
  <si>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</si>
  <si>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</si>
  <si>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</si>
  <si>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</si>
  <si>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</si>
  <si>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</si>
  <si>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</si>
  <si>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</si>
  <si>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</si>
  <si>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</si>
  <si>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</si>
  <si>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</si>
  <si>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</si>
  <si>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</si>
  <si>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</si>
  <si>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</si>
  <si>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</si>
  <si>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</si>
  <si>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</si>
  <si>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</si>
  <si>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</si>
  <si>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</si>
  <si>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</si>
  <si>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</si>
  <si>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</si>
  <si>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</si>
  <si>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</si>
  <si>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</si>
  <si>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</si>
  <si>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</si>
  <si>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</si>
  <si>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</si>
  <si>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</si>
  <si>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</si>
  <si>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</si>
  <si>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</si>
  <si>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</si>
  <si>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</si>
  <si>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</si>
  <si>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</si>
  <si>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</si>
  <si>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</si>
  <si>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</si>
  <si>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</si>
  <si>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</si>
  <si>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</si>
  <si>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</si>
  <si>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</si>
  <si>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</si>
  <si>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</si>
  <si>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</si>
  <si>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</si>
  <si>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</si>
  <si>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</si>
  <si>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</si>
  <si>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</si>
  <si>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</si>
  <si>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</si>
  <si>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</si>
  <si>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</si>
  <si>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</si>
  <si>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</si>
  <si>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</si>
  <si>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</si>
  <si>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</si>
  <si>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</si>
  <si>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</si>
  <si>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</si>
  <si>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</si>
  <si>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</si>
  <si>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</si>
  <si>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</si>
  <si>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</si>
  <si>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</si>
  <si>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</si>
  <si>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</si>
  <si>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</si>
  <si>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</si>
  <si>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</si>
  <si>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</si>
  <si>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</si>
  <si>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</si>
  <si>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</si>
  <si>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</si>
  <si>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</si>
  <si>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</si>
  <si>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</si>
  <si>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</si>
  <si>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</si>
  <si>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</si>
  <si>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</si>
  <si>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</si>
  <si>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</si>
  <si>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</si>
  <si>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</si>
  <si>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</si>
  <si>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</si>
  <si>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</si>
  <si>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</si>
  <si>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</si>
  <si>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</si>
  <si>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</si>
  <si>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</si>
  <si>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</si>
  <si>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</si>
  <si>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</si>
  <si>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</si>
  <si>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</si>
  <si>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</si>
  <si>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</si>
  <si>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</si>
  <si>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</si>
  <si>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</si>
  <si>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</si>
  <si>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</si>
  <si>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</si>
  <si>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</si>
  <si>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</si>
  <si>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</si>
  <si>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</si>
  <si>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</si>
  <si>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</si>
  <si>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</si>
  <si>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</si>
  <si>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</si>
  <si>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</si>
  <si>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</si>
  <si>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</si>
  <si>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</si>
  <si>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</si>
  <si>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</si>
  <si>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</si>
  <si>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</si>
  <si>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</si>
  <si>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</si>
  <si>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</si>
  <si>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</si>
  <si>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</si>
  <si>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</si>
  <si>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</si>
  <si>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</si>
  <si>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</si>
  <si>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</si>
  <si>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</si>
  <si>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</si>
  <si>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</si>
  <si>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</si>
  <si>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</si>
  <si>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</si>
  <si>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</si>
  <si>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</si>
  <si>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</si>
  <si>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</si>
  <si>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</si>
  <si>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</si>
  <si>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</si>
  <si>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</si>
  <si>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</si>
  <si>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</si>
  <si>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</si>
  <si>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</si>
  <si>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</si>
  <si>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</si>
  <si>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</si>
  <si>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</si>
  <si>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</si>
  <si>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</si>
  <si>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</si>
  <si>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</si>
  <si>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</si>
  <si>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</si>
  <si>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</si>
  <si>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</si>
  <si>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</si>
  <si>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</si>
  <si>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</si>
  <si>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</si>
  <si>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</si>
  <si>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</si>
  <si>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</si>
  <si>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</si>
  <si>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</si>
  <si>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</si>
  <si>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</si>
  <si>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</si>
  <si>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</si>
  <si>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</si>
  <si>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</si>
  <si>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</si>
  <si>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</si>
  <si>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</si>
  <si>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</si>
  <si>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</si>
  <si>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</si>
  <si>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</si>
  <si>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</si>
  <si>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</si>
  <si>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</si>
  <si>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</si>
  <si>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</si>
  <si>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</si>
  <si>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</si>
  <si>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</si>
  <si>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</si>
  <si>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</si>
  <si>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</si>
  <si>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</si>
  <si>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</si>
  <si>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</si>
  <si>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</si>
  <si>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</si>
  <si>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</si>
  <si>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</si>
  <si>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</si>
  <si>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</si>
  <si>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</si>
  <si>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</si>
  <si>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</si>
  <si>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</si>
  <si>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</si>
  <si>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</si>
  <si>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</si>
  <si>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</si>
  <si>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</si>
  <si>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</si>
  <si>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</si>
  <si>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</si>
  <si>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</si>
  <si>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</si>
  <si>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</si>
  <si>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</si>
  <si>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</si>
  <si>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</si>
  <si>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</si>
  <si>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</si>
  <si>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</si>
  <si>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</si>
  <si>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</si>
  <si>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</si>
  <si>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</si>
  <si>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</si>
  <si>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</si>
  <si>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</si>
  <si>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</si>
  <si>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</si>
  <si>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</si>
  <si>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</si>
  <si>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</si>
  <si>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</si>
  <si>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</si>
  <si>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</si>
  <si>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</si>
  <si>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</si>
  <si>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</si>
  <si>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</si>
  <si>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</si>
  <si>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</si>
  <si>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</si>
  <si>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</si>
  <si>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</si>
  <si>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</si>
  <si>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</si>
  <si>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</si>
  <si>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</si>
  <si>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</si>
  <si>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</si>
  <si>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</si>
  <si>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</si>
  <si>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</si>
  <si>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</si>
  <si>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</si>
  <si>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</si>
  <si>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</si>
  <si>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</si>
  <si>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</si>
  <si>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</si>
  <si>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</si>
  <si>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</si>
  <si>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</si>
  <si>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</si>
  <si>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</si>
  <si>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</si>
  <si>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</si>
  <si>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</si>
  <si>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</si>
  <si>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</si>
  <si>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</si>
  <si>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</si>
  <si>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</si>
  <si>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</si>
  <si>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</si>
  <si>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</si>
  <si>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</si>
  <si>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</si>
  <si>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</si>
  <si>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</si>
  <si>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</si>
  <si>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</si>
  <si>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</si>
  <si>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</si>
  <si>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</si>
  <si>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</si>
  <si>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</si>
  <si>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</si>
  <si>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</si>
  <si>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</si>
  <si>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</si>
  <si>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</si>
  <si>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</si>
  <si>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</si>
  <si>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</si>
  <si>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</si>
  <si>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</si>
  <si>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</si>
  <si>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</si>
  <si>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</si>
  <si>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</si>
  <si>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</si>
  <si>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</si>
  <si>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</si>
  <si>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</si>
  <si>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</si>
  <si>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</si>
  <si>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</si>
  <si>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</si>
  <si>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</si>
  <si>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</si>
  <si>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</si>
  <si>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</si>
  <si>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</si>
  <si>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</si>
  <si>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</si>
  <si>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</si>
  <si>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</si>
  <si>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</si>
  <si>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</si>
  <si>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</si>
  <si>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</si>
  <si>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</si>
  <si>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</si>
  <si>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</si>
  <si>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</si>
  <si>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</si>
  <si>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</si>
  <si>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</si>
  <si>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</si>
  <si>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</si>
  <si>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</si>
  <si>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</si>
  <si>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</si>
  <si>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</si>
  <si>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</si>
  <si>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</si>
  <si>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</si>
  <si>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</si>
  <si>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</si>
  <si>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</si>
  <si>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</si>
  <si>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</si>
  <si>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</si>
  <si>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</si>
  <si>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</si>
  <si>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</si>
  <si>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</si>
  <si>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</si>
  <si>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</si>
  <si>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</si>
  <si>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</si>
  <si>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</si>
  <si>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</si>
  <si>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</si>
  <si>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</si>
  <si>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</si>
  <si>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</si>
  <si>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</si>
  <si>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</si>
  <si>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</si>
  <si>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</si>
  <si>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</si>
  <si>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</si>
  <si>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</si>
  <si>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</si>
  <si>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</si>
  <si>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</si>
  <si>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</si>
  <si>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</si>
  <si>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</si>
  <si>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</si>
  <si>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</si>
  <si>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</si>
  <si>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</si>
  <si>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</si>
  <si>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</si>
  <si>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</si>
  <si>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</si>
  <si>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</si>
  <si>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</si>
  <si>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</si>
  <si>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</si>
  <si>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</si>
  <si>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</si>
  <si>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</si>
  <si>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</si>
  <si>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</si>
  <si>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</si>
  <si>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</si>
  <si>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</si>
  <si>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</si>
  <si>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</si>
  <si>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</si>
  <si>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</si>
  <si>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</si>
  <si>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</si>
  <si>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</si>
  <si>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</si>
  <si>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</si>
  <si>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</si>
  <si>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</si>
  <si>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</si>
  <si>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</si>
  <si>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</si>
  <si>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</si>
  <si>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</si>
  <si>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</si>
  <si>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</si>
  <si>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</si>
  <si>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</si>
  <si>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</si>
  <si>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</si>
  <si>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</si>
  <si>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</si>
  <si>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</si>
  <si>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</si>
  <si>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</si>
  <si>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</si>
  <si>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</si>
  <si>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</si>
  <si>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</si>
  <si>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</si>
  <si>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</si>
  <si>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</si>
  <si>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</si>
  <si>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</si>
  <si>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</si>
  <si>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</si>
  <si>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</si>
  <si>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</si>
  <si>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</si>
  <si>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</si>
  <si>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</si>
  <si>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</si>
  <si>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</si>
  <si>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</si>
  <si>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</si>
  <si>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</si>
  <si>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</si>
  <si>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</si>
  <si>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</si>
  <si>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</si>
  <si>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</si>
  <si>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</si>
  <si>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</si>
  <si>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</si>
  <si>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</si>
  <si>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</si>
  <si>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</si>
  <si>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</si>
  <si>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</si>
  <si>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</si>
  <si>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</si>
  <si>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</si>
  <si>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</si>
  <si>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</si>
  <si>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</si>
  <si>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</si>
  <si>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</si>
  <si>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</si>
  <si>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</si>
  <si>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</si>
  <si>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</si>
  <si>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</si>
  <si>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</si>
  <si>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</si>
  <si>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</si>
  <si>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</si>
  <si>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</si>
  <si>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</si>
  <si>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</si>
  <si>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</si>
  <si>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</si>
  <si>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</si>
  <si>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</si>
  <si>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</si>
  <si>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</si>
  <si>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</si>
  <si>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</si>
  <si>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</si>
  <si>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</si>
  <si>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</si>
  <si>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</si>
  <si>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</si>
  <si>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</si>
  <si>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</si>
  <si>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</si>
  <si>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</si>
  <si>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</si>
  <si>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</si>
  <si>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</si>
  <si>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</si>
  <si>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</si>
  <si>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</si>
  <si>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</si>
  <si>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</si>
  <si>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</si>
  <si>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</si>
  <si>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</si>
  <si>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</si>
  <si>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</si>
  <si>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</si>
  <si>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</si>
  <si>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</si>
  <si>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</si>
  <si>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</si>
  <si>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</si>
  <si>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</si>
  <si>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</si>
  <si>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</si>
  <si>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</si>
  <si>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</si>
  <si>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</si>
  <si>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</si>
  <si>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</si>
  <si>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</si>
  <si>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</si>
  <si>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</si>
  <si>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</si>
  <si>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</si>
  <si>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</si>
  <si>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</si>
  <si>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</si>
  <si>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</si>
  <si>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</si>
  <si>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</si>
  <si>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</si>
  <si>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</si>
  <si>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</si>
  <si>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</si>
  <si>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</si>
  <si>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</si>
  <si>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</si>
  <si>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</si>
  <si>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</si>
  <si>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</si>
  <si>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</si>
  <si>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</si>
  <si>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</si>
  <si>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</si>
  <si>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</si>
  <si>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</si>
  <si>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</si>
  <si>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</si>
  <si>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</si>
  <si>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</si>
  <si>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</si>
  <si>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</si>
  <si>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</si>
  <si>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</si>
  <si>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</si>
  <si>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</si>
  <si>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</si>
  <si>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</si>
  <si>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</si>
  <si>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</si>
  <si>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</si>
  <si>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</si>
  <si>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</si>
  <si>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</si>
  <si>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</si>
  <si>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</si>
  <si>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</si>
  <si>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</si>
  <si>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</si>
  <si>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</si>
  <si>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</si>
  <si>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</si>
  <si>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</si>
  <si>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</si>
  <si>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</si>
  <si>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</si>
  <si>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</si>
  <si>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</si>
  <si>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</si>
  <si>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</si>
  <si>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</si>
  <si>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</si>
  <si>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</si>
  <si>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</si>
  <si>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</si>
  <si>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</si>
  <si>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</si>
  <si>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</si>
  <si>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</si>
  <si>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</si>
  <si>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</si>
  <si>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</si>
  <si>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</si>
  <si>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</si>
  <si>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</si>
  <si>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</si>
  <si>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</si>
  <si>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</si>
  <si>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</si>
  <si>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</si>
  <si>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</si>
  <si>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</si>
  <si>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</si>
  <si>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</si>
  <si>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</si>
  <si>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</si>
  <si>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</si>
  <si>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</si>
  <si>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</si>
  <si>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</si>
  <si>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</si>
  <si>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</si>
  <si>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</si>
  <si>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</si>
  <si>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</si>
  <si>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</si>
  <si>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</si>
  <si>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</si>
  <si>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</si>
  <si>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</si>
  <si>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</si>
  <si>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</si>
  <si>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</si>
  <si>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</si>
  <si>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</si>
  <si>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</si>
  <si>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</si>
  <si>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</si>
  <si>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</si>
  <si>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</si>
  <si>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</si>
  <si>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</si>
  <si>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</si>
  <si>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</si>
  <si>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</si>
  <si>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</si>
  <si>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</si>
  <si>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</si>
  <si>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</si>
  <si>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</si>
  <si>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</si>
  <si>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</si>
  <si>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</si>
  <si>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</si>
  <si>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</si>
  <si>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</si>
  <si>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</si>
  <si>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</si>
  <si>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</si>
  <si>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</si>
  <si>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</si>
  <si>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</si>
  <si>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</si>
  <si>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</si>
  <si>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</si>
  <si>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</si>
  <si>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</si>
  <si>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</si>
  <si>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</si>
  <si>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</si>
  <si>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</si>
  <si>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</si>
  <si>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</si>
  <si>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</si>
  <si>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</si>
  <si>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</si>
  <si>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</si>
  <si>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</si>
  <si>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</si>
  <si>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</si>
  <si>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</si>
  <si>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</si>
  <si>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</si>
  <si>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</si>
  <si>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</si>
  <si>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</si>
  <si>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</si>
  <si>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</si>
  <si>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</si>
  <si>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</si>
  <si>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</si>
  <si>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</si>
  <si>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</si>
  <si>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</si>
  <si>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</si>
  <si>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</si>
  <si>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</si>
  <si>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</si>
  <si>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</si>
  <si>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</si>
  <si>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</si>
  <si>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</si>
  <si>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</si>
  <si>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</si>
  <si>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</si>
  <si>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</si>
  <si>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</si>
  <si>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</si>
  <si>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</si>
  <si>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</si>
  <si>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</si>
  <si>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</si>
  <si>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</si>
  <si>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</si>
  <si>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</si>
  <si>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</si>
  <si>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</si>
  <si>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</si>
  <si>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</si>
  <si>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</si>
  <si>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</si>
  <si>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</si>
  <si>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</si>
  <si>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</si>
  <si>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</si>
  <si>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</si>
  <si>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</si>
  <si>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</si>
  <si>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</si>
  <si>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</si>
  <si>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</si>
  <si>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</si>
  <si>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</si>
  <si>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</si>
  <si>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</si>
  <si>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</si>
  <si>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</si>
  <si>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</si>
  <si>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</si>
  <si>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</si>
  <si>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</si>
  <si>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</si>
  <si>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</si>
  <si>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</si>
  <si>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</si>
  <si>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</si>
  <si>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</si>
  <si>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</si>
  <si>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</si>
  <si>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</si>
  <si>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</si>
  <si>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</si>
  <si>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</si>
  <si>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</si>
  <si>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</si>
  <si>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</si>
  <si>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</si>
  <si>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</si>
  <si>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</si>
  <si>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</si>
  <si>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</si>
  <si>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</si>
  <si>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</si>
  <si>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</si>
  <si>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</si>
  <si>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</si>
  <si>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</si>
  <si>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</si>
  <si>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</si>
  <si>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</si>
  <si>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</si>
  <si>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</si>
  <si>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</si>
  <si>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</si>
  <si>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</si>
  <si>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</si>
  <si>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</si>
  <si>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</si>
  <si>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</si>
  <si>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</si>
  <si>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</si>
  <si>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</si>
  <si>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</si>
  <si>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</si>
  <si>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</si>
  <si>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</si>
  <si>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</si>
  <si>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</si>
  <si>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</si>
  <si>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</si>
  <si>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</si>
  <si>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</si>
  <si>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</si>
  <si>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</si>
  <si>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</si>
  <si>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</si>
  <si>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</si>
  <si>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</si>
  <si>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</si>
  <si>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</si>
  <si>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</si>
  <si>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</si>
  <si>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</si>
  <si>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</si>
  <si>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</si>
  <si>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</si>
  <si>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</si>
  <si>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</si>
  <si>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</si>
  <si>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</si>
  <si>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</si>
  <si>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</si>
  <si>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</si>
  <si>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</si>
  <si>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</si>
  <si>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</si>
  <si>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</si>
  <si>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</si>
  <si>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</si>
  <si>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</si>
  <si>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</si>
  <si>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</si>
  <si>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</si>
  <si>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</si>
  <si>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</si>
  <si>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</si>
  <si>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</si>
  <si>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</si>
  <si>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</si>
  <si>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</si>
  <si>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</si>
  <si>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</si>
  <si>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</si>
  <si>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</si>
  <si>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</si>
  <si>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</si>
  <si>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</si>
  <si>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</si>
  <si>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</si>
  <si>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</si>
  <si>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</si>
  <si>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</si>
  <si>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</si>
  <si>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</si>
  <si>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</si>
  <si>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</si>
  <si>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</si>
  <si>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</si>
  <si>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</si>
  <si>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</si>
  <si>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</si>
  <si>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</si>
  <si>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</si>
  <si>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</si>
  <si>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</si>
  <si>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</si>
  <si>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</si>
  <si>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</si>
  <si>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</si>
  <si>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</si>
  <si>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</si>
  <si>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</si>
  <si>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</si>
  <si>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</si>
  <si>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</si>
  <si>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</si>
  <si>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</si>
  <si>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</si>
  <si>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</si>
  <si>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</si>
  <si>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</si>
  <si>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</si>
  <si>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</si>
  <si>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</si>
  <si>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</si>
  <si>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</si>
  <si>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</si>
  <si>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</si>
  <si>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</si>
  <si>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</si>
  <si>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</si>
  <si>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</si>
  <si>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</si>
  <si>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</si>
  <si>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</si>
  <si>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</si>
  <si>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</si>
  <si>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</si>
  <si>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</si>
  <si>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</si>
  <si>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</si>
  <si>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</si>
  <si>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</si>
  <si>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</si>
  <si>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</si>
  <si>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</si>
  <si>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</si>
  <si>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</si>
  <si>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</si>
  <si>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</si>
  <si>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</si>
  <si>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</si>
  <si>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</si>
  <si>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</si>
  <si>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</si>
  <si>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</si>
  <si>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</si>
  <si>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</si>
  <si>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</si>
  <si>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</si>
  <si>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</si>
  <si>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</si>
  <si>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</si>
  <si>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</si>
  <si>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</si>
  <si>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</si>
  <si>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</si>
  <si>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</si>
  <si>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</si>
  <si>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</si>
  <si>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</si>
  <si>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</si>
  <si>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</si>
  <si>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</si>
  <si>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</si>
  <si>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</si>
  <si>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</si>
  <si>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</si>
  <si>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</si>
  <si>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</si>
  <si>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</si>
  <si>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</si>
  <si>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</si>
  <si>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</si>
  <si>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</si>
  <si>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</si>
  <si>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</si>
  <si>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</si>
  <si>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</si>
  <si>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</si>
  <si>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</si>
  <si>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</si>
  <si>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</si>
  <si>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</si>
  <si>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</si>
  <si>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</si>
  <si>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</si>
  <si>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</si>
  <si>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</si>
  <si>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</si>
  <si>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</si>
  <si>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</si>
  <si>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</si>
  <si>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</si>
  <si>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</si>
  <si>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</si>
  <si>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</si>
  <si>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</si>
  <si>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</si>
  <si>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</si>
  <si>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</si>
  <si>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</si>
  <si>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</si>
  <si>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</si>
  <si>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</si>
  <si>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</si>
  <si>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</si>
  <si>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</si>
  <si>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</si>
  <si>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</si>
  <si>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</si>
  <si>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</si>
  <si>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</si>
  <si>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</si>
  <si>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</si>
  <si>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</si>
  <si>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</si>
  <si>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</si>
  <si>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</si>
  <si>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</si>
  <si>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</si>
  <si>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</si>
  <si>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</si>
  <si>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</si>
  <si>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</si>
  <si>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</si>
  <si>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</si>
  <si>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</si>
  <si>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</si>
  <si>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</si>
  <si>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</si>
  <si>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</si>
  <si>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</si>
  <si>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</si>
  <si>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</si>
  <si>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</si>
  <si>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</si>
  <si>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</si>
  <si>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</si>
  <si>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</si>
  <si>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</si>
  <si>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</si>
  <si>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</si>
  <si>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</si>
  <si>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</si>
  <si>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</si>
  <si>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</si>
  <si>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</si>
  <si>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</si>
  <si>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</si>
  <si>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</si>
  <si>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</si>
  <si>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</si>
  <si>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</si>
  <si>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</si>
  <si>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</si>
  <si>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</si>
  <si>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</si>
  <si>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</si>
  <si>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</si>
  <si>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</si>
  <si>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</si>
  <si>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</si>
  <si>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</si>
  <si>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</si>
  <si>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</si>
  <si>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</si>
  <si>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</si>
  <si>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</si>
  <si>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</si>
  <si>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</si>
  <si>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</si>
  <si>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</si>
  <si>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</si>
  <si>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</si>
  <si>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</si>
  <si>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</si>
  <si>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</si>
  <si>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</si>
  <si>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</si>
  <si>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</si>
  <si>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</si>
  <si>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</si>
  <si>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</si>
  <si>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</si>
  <si>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</si>
  <si>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</si>
  <si>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</si>
  <si>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</si>
  <si>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</si>
  <si>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</si>
  <si>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</si>
  <si>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</si>
  <si>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</si>
  <si>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</si>
  <si>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</si>
  <si>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</si>
  <si>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</si>
  <si>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</si>
  <si>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</si>
  <si>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</si>
  <si>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</si>
  <si>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</si>
  <si>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</si>
  <si>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</si>
  <si>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</si>
  <si>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</si>
  <si>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</si>
  <si>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</si>
  <si>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</si>
  <si>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</si>
  <si>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</si>
  <si>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</si>
  <si>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</si>
  <si>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</si>
  <si>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</si>
  <si>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</si>
  <si>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</si>
  <si>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</si>
  <si>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</si>
  <si>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</si>
  <si>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</si>
  <si>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</si>
  <si>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</si>
  <si>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</si>
  <si>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</si>
  <si>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</si>
  <si>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</si>
  <si>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</si>
  <si>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</si>
  <si>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</si>
  <si>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</si>
  <si>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</si>
  <si>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</si>
  <si>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</si>
  <si>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</si>
  <si>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</si>
  <si>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</si>
  <si>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</si>
  <si>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</si>
  <si>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</si>
  <si>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</si>
  <si>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</si>
  <si>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</si>
  <si>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</si>
  <si>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</si>
  <si>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</si>
  <si>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</si>
  <si>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</si>
  <si>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</si>
  <si>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</si>
  <si>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</si>
  <si>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</si>
  <si>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</si>
  <si>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</si>
  <si>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</si>
  <si>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</si>
  <si>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</si>
  <si>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</si>
  <si>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</si>
  <si>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</si>
  <si>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</si>
  <si>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</si>
  <si>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</si>
  <si>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</si>
  <si>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</si>
  <si>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</si>
  <si>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</si>
  <si>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</si>
  <si>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</si>
  <si>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</si>
  <si>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</si>
  <si>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</si>
  <si>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</si>
  <si>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</si>
  <si>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</si>
  <si>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</si>
  <si>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</si>
  <si>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</si>
  <si>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</si>
  <si>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</si>
  <si>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</si>
  <si>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</si>
  <si>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</si>
  <si>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</si>
  <si>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</si>
  <si>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</si>
  <si>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</si>
  <si>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</si>
  <si>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</si>
  <si>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</si>
  <si>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</si>
  <si>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</si>
  <si>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</si>
  <si>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</si>
  <si>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</si>
  <si>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</si>
  <si>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</si>
  <si>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</si>
  <si>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</si>
  <si>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</si>
  <si>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</si>
  <si>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</si>
  <si>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</si>
  <si>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</si>
  <si>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</si>
  <si>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</si>
  <si>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</si>
  <si>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</si>
  <si>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</si>
  <si>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</si>
  <si>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</si>
  <si>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</si>
  <si>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</si>
  <si>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</si>
  <si>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</si>
  <si>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</si>
  <si>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</si>
  <si>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</si>
  <si>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</si>
  <si>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</si>
  <si>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</si>
  <si>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</si>
  <si>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</si>
  <si>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</si>
  <si>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</si>
  <si>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</si>
  <si>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</si>
  <si>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</si>
  <si>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</si>
  <si>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</si>
  <si>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</si>
  <si>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</si>
  <si>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</si>
  <si>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</si>
  <si>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</si>
  <si>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</si>
  <si>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</si>
  <si>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</si>
  <si>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</si>
  <si>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</si>
  <si>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</si>
  <si>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</si>
  <si>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</si>
  <si>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</si>
  <si>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</si>
  <si>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</si>
  <si>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</si>
  <si>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</si>
  <si>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</si>
  <si>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</si>
  <si>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</si>
  <si>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</si>
  <si>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</si>
  <si>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</si>
  <si>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</si>
  <si>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</si>
  <si>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</si>
  <si>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</si>
  <si>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</si>
  <si>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</si>
  <si>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</si>
  <si>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</si>
  <si>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</si>
  <si>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</si>
  <si>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</si>
  <si>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</si>
  <si>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</si>
  <si>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</si>
  <si>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</si>
  <si>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</si>
  <si>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</si>
  <si>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</si>
  <si>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</si>
  <si>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</si>
  <si>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</si>
  <si>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</si>
  <si>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</si>
  <si>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</si>
  <si>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</si>
  <si>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</si>
  <si>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</si>
  <si>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</si>
  <si>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</si>
  <si>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</si>
  <si>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</si>
  <si>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</si>
  <si>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</si>
  <si>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</si>
  <si>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</si>
  <si>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</si>
  <si>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</si>
  <si>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</si>
  <si>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</si>
  <si>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</si>
  <si>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</si>
  <si>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</si>
  <si>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</si>
  <si>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</si>
  <si>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</si>
  <si>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</si>
  <si>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</si>
  <si>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</si>
  <si>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</si>
  <si>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</si>
  <si>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</si>
  <si>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</si>
  <si>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</si>
  <si>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</si>
  <si>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</si>
  <si>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</si>
  <si>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</si>
  <si>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</si>
  <si>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</si>
  <si>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</si>
  <si>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</si>
  <si>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</si>
  <si>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</si>
  <si>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</si>
  <si>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</si>
  <si>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</si>
  <si>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</si>
  <si>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</si>
  <si>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</si>
  <si>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</si>
  <si>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</si>
  <si>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</si>
  <si>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</si>
  <si>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</si>
  <si>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</si>
  <si>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</si>
  <si>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</si>
  <si>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</si>
  <si>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</si>
  <si>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</si>
  <si>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</si>
  <si>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</si>
  <si>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</si>
  <si>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</si>
  <si>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</si>
  <si>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</si>
  <si>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</si>
  <si>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</si>
  <si>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</si>
  <si>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</si>
  <si>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</si>
  <si>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</si>
  <si>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</si>
  <si>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</si>
  <si>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</si>
  <si>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</si>
  <si>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</si>
  <si>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</si>
  <si>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</si>
  <si>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</si>
  <si>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</si>
  <si>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</si>
  <si>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</si>
  <si>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</si>
  <si>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</si>
  <si>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</si>
  <si>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</si>
  <si>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</si>
  <si>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</si>
  <si>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</si>
  <si>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</si>
  <si>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</si>
  <si>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</si>
  <si>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</si>
  <si>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</si>
  <si>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</si>
  <si>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</si>
  <si>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</si>
  <si>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</si>
  <si>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</si>
  <si>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</si>
  <si>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</si>
  <si>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</si>
  <si>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</si>
  <si>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</si>
  <si>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</si>
  <si>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</si>
  <si>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</si>
  <si>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</si>
  <si>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</si>
  <si>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</si>
  <si>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</si>
  <si>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</si>
  <si>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</si>
  <si>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</si>
  <si>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</si>
  <si>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</si>
  <si>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</si>
  <si>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</si>
  <si>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</si>
  <si>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</si>
  <si>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</si>
  <si>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</si>
  <si>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</si>
  <si>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</si>
  <si>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</si>
  <si>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</si>
  <si>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</si>
  <si>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</si>
  <si>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</si>
  <si>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</si>
  <si>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</si>
  <si>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</si>
  <si>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</si>
  <si>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</si>
  <si>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</si>
  <si>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</si>
  <si>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</si>
  <si>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</si>
  <si>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</si>
  <si>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</si>
  <si>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</si>
  <si>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</si>
  <si>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</si>
  <si>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</si>
  <si>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</si>
  <si>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</si>
  <si>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</si>
  <si>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</si>
  <si>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</si>
  <si>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</si>
  <si>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</si>
  <si>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</si>
  <si>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</si>
  <si>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</si>
  <si>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</si>
  <si>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</si>
  <si>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</si>
  <si>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</si>
  <si>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</si>
  <si>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</si>
  <si>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</si>
  <si>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</si>
  <si>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</si>
  <si>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</si>
  <si>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</si>
  <si>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</si>
  <si>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</si>
  <si>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</si>
  <si>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</si>
  <si>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</si>
  <si>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</si>
  <si>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</si>
  <si>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</si>
  <si>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</si>
  <si>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</si>
  <si>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</si>
  <si>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</si>
  <si>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</si>
  <si>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</si>
  <si>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</si>
  <si>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</si>
  <si>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</si>
  <si>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</si>
  <si>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</si>
  <si>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</si>
  <si>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</si>
  <si>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</si>
  <si>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</si>
  <si>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</si>
  <si>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</si>
  <si>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</si>
  <si>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</si>
  <si>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</si>
  <si>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</si>
  <si>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</si>
  <si>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</si>
  <si>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</si>
  <si>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</si>
  <si>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</si>
  <si>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</si>
  <si>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</si>
  <si>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</si>
  <si>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</si>
  <si>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</si>
  <si>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</si>
  <si>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</si>
  <si>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</si>
  <si>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</si>
  <si>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</si>
  <si>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</si>
  <si>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</si>
  <si>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</si>
  <si>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</si>
  <si>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</si>
  <si>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</si>
  <si>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</si>
  <si>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</si>
  <si>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</si>
  <si>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</si>
  <si>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</si>
  <si>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</si>
  <si>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</si>
  <si>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</si>
  <si>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</si>
  <si>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</si>
  <si>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</si>
  <si>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</si>
  <si>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</si>
  <si>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</si>
  <si>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</si>
  <si>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</si>
  <si>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</si>
  <si>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</si>
  <si>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</si>
  <si>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</si>
  <si>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</si>
  <si>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</si>
  <si>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</si>
  <si>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</si>
  <si>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</si>
  <si>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</si>
  <si>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</si>
  <si>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</si>
  <si>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</si>
  <si>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</si>
  <si>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</si>
  <si>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</si>
  <si>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</si>
  <si>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</si>
  <si>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</si>
  <si>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</si>
  <si>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</si>
  <si>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</si>
  <si>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</si>
  <si>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</si>
  <si>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</si>
  <si>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</si>
  <si>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</si>
  <si>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</si>
  <si>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</si>
  <si>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</si>
  <si>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</si>
  <si>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</si>
  <si>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</si>
  <si>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</si>
  <si>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</si>
  <si>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</si>
  <si>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</si>
  <si>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</si>
  <si>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</si>
  <si>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</si>
  <si>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</si>
  <si>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</si>
  <si>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</si>
  <si>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</si>
  <si>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</si>
  <si>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</si>
  <si>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</si>
  <si>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</si>
  <si>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</si>
  <si>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</si>
  <si>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</si>
  <si>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</si>
  <si>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</si>
  <si>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</si>
  <si>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</si>
  <si>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</si>
  <si>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</si>
  <si>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</si>
  <si>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</si>
  <si>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</si>
  <si>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</si>
  <si>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</si>
  <si>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</si>
  <si>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</si>
  <si>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</si>
  <si>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</si>
  <si>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</si>
  <si>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</si>
  <si>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</si>
  <si>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</si>
  <si>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</si>
  <si>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</si>
  <si>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</si>
  <si>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</si>
  <si>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</si>
  <si>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</si>
  <si>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</si>
  <si>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</si>
  <si>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</si>
  <si>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</si>
  <si>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</si>
  <si>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</si>
  <si>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</si>
  <si>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</si>
  <si>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</si>
  <si>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</si>
  <si>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</si>
  <si>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</si>
  <si>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</si>
  <si>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</si>
  <si>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</si>
  <si>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</si>
  <si>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</si>
  <si>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</si>
  <si>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</si>
  <si>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</si>
  <si>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</si>
  <si>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</si>
  <si>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</si>
  <si>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</si>
  <si>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</si>
  <si>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</si>
  <si>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</si>
  <si>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</si>
  <si>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</si>
  <si>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</si>
  <si>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</si>
  <si>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</si>
  <si>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</si>
  <si>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</si>
  <si>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</si>
  <si>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</si>
  <si>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</si>
  <si>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</si>
  <si>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</si>
  <si>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</si>
  <si>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</si>
  <si>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</si>
  <si>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</si>
  <si>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</si>
  <si>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</si>
  <si>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</si>
  <si>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</si>
  <si>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</si>
  <si>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</si>
  <si>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</si>
  <si>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</si>
  <si>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</si>
  <si>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</si>
  <si>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</si>
  <si>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</si>
  <si>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</si>
  <si>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</si>
  <si>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</si>
  <si>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</si>
  <si>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</si>
  <si>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</si>
  <si>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</si>
  <si>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</si>
  <si>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</si>
  <si>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</si>
  <si>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</si>
  <si>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</si>
  <si>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</si>
  <si>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</si>
  <si>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</si>
  <si>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</si>
  <si>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</si>
  <si>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</si>
  <si>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</si>
  <si>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</si>
  <si>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</si>
  <si>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</si>
  <si>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</si>
  <si>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</si>
  <si>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</si>
  <si>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</si>
  <si>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</si>
  <si>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</si>
  <si>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</si>
  <si>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</si>
  <si>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</si>
  <si>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</si>
  <si>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</si>
  <si>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</si>
  <si>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</si>
  <si>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</si>
  <si>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</si>
  <si>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</si>
  <si>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</si>
  <si>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</si>
  <si>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</si>
  <si>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</si>
  <si>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</si>
  <si>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</si>
  <si>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</si>
  <si>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</si>
  <si>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</si>
  <si>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</si>
  <si>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</si>
  <si>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</si>
  <si>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</si>
  <si>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</si>
  <si>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</si>
  <si>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</si>
  <si>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</si>
  <si>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</si>
  <si>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</si>
  <si>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</si>
  <si>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</si>
  <si>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</si>
  <si>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</si>
  <si>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</si>
  <si>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</si>
  <si>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</si>
  <si>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</si>
  <si>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</si>
  <si>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</si>
  <si>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</si>
  <si>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</si>
  <si>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</si>
  <si>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</si>
  <si>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</si>
  <si>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</si>
  <si>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</si>
  <si>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</si>
  <si>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</si>
  <si>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</si>
  <si>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</si>
  <si>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</si>
  <si>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</si>
  <si>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</si>
  <si>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</si>
  <si>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</si>
  <si>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</si>
  <si>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</si>
  <si>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</si>
  <si>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</si>
  <si>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</si>
  <si>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</si>
  <si>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</si>
  <si>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</si>
  <si>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</si>
  <si>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</si>
  <si>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</si>
  <si>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</si>
  <si>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</si>
  <si>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</si>
  <si>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</si>
  <si>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</si>
  <si>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</si>
  <si>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</si>
  <si>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</si>
  <si>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</si>
  <si>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</si>
  <si>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</si>
  <si>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</si>
  <si>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</si>
  <si>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</si>
  <si>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</si>
  <si>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</si>
  <si>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</si>
  <si>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</si>
  <si>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</si>
  <si>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</si>
  <si>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</si>
  <si>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</si>
  <si>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</si>
  <si>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</si>
  <si>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</si>
  <si>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</si>
  <si>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</si>
  <si>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</si>
  <si>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</si>
  <si>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</si>
  <si>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</si>
  <si>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</si>
  <si>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</si>
  <si>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</si>
  <si>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</si>
  <si>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</si>
  <si>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</si>
  <si>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</si>
  <si>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</si>
  <si>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</si>
  <si>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</si>
  <si>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</si>
  <si>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</si>
  <si>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</si>
  <si>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</si>
  <si>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</si>
  <si>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</si>
  <si>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</si>
  <si>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</si>
  <si>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</si>
  <si>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</si>
  <si>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</si>
  <si>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</si>
  <si>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</si>
  <si>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</si>
  <si>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</si>
  <si>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</si>
  <si>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</si>
  <si>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</si>
  <si>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</si>
  <si>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</si>
  <si>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</si>
  <si>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</si>
  <si>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</si>
  <si>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</si>
  <si>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</si>
  <si>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</si>
  <si>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</si>
  <si>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</si>
  <si>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</si>
  <si>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</si>
  <si>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</si>
  <si>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</si>
  <si>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</si>
  <si>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</si>
  <si>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</si>
  <si>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</si>
  <si>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</si>
  <si>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</si>
  <si>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</si>
  <si>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</si>
  <si>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</si>
  <si>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</si>
  <si>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</si>
  <si>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</si>
  <si>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</si>
  <si>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</si>
  <si>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</si>
  <si>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</si>
  <si>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</si>
  <si>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</si>
  <si>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</si>
  <si>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</si>
  <si>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</si>
  <si>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</si>
  <si>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</si>
  <si>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</si>
  <si>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</si>
  <si>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</si>
  <si>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</si>
  <si>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</si>
  <si>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</si>
  <si>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</si>
  <si>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</si>
  <si>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</si>
  <si>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</si>
  <si>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</si>
  <si>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</si>
  <si>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</si>
  <si>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</si>
  <si>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</si>
  <si>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</si>
  <si>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</si>
  <si>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</si>
  <si>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</si>
  <si>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</si>
  <si>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</si>
  <si>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</si>
  <si>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</si>
  <si>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</si>
  <si>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</si>
  <si>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</si>
  <si>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</si>
  <si>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</si>
  <si>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</si>
  <si>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</si>
  <si>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</si>
  <si>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</si>
  <si>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</si>
  <si>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</si>
  <si>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</si>
  <si>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</si>
  <si>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</si>
  <si>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</si>
  <si>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</si>
  <si>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</si>
  <si>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</si>
  <si>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</si>
  <si>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</si>
  <si>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</si>
  <si>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</si>
  <si>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</si>
  <si>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</si>
  <si>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</si>
  <si>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</si>
  <si>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</si>
  <si>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</si>
  <si>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</si>
  <si>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</si>
  <si>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</si>
  <si>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</si>
  <si>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</si>
  <si>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</si>
  <si>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</si>
  <si>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</si>
  <si>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</si>
  <si>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</si>
  <si>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</si>
  <si>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</si>
  <si>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</si>
  <si>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</si>
  <si>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</si>
  <si>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</si>
  <si>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</si>
  <si>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</si>
  <si>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</si>
  <si>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</si>
  <si>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</si>
  <si>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</si>
  <si>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</si>
  <si>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</si>
  <si>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</si>
  <si>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</si>
  <si>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</si>
  <si>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</si>
  <si>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</si>
  <si>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</si>
  <si>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</si>
  <si>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</si>
  <si>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</si>
  <si>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</si>
  <si>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</si>
  <si>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</si>
  <si>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</si>
  <si>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</si>
  <si>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</si>
  <si>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</si>
  <si>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</si>
  <si>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</si>
  <si>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</si>
  <si>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</si>
  <si>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</si>
  <si>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</si>
  <si>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</si>
  <si>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</si>
  <si>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</si>
  <si>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</si>
  <si>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</si>
  <si>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</si>
  <si>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</si>
  <si>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</si>
  <si>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</si>
  <si>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</si>
  <si>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</si>
  <si>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</si>
  <si>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</si>
  <si>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</si>
  <si>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</si>
  <si>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</si>
  <si>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</si>
  <si>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</si>
  <si>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</si>
  <si>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</si>
  <si>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</si>
  <si>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</si>
  <si>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</si>
  <si>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</si>
  <si>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</si>
  <si>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</si>
  <si>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</si>
  <si>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</si>
  <si>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</si>
  <si>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</si>
  <si>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</si>
  <si>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</si>
  <si>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</si>
  <si>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</si>
  <si>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</si>
  <si>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</si>
  <si>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</si>
  <si>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</si>
  <si>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</si>
  <si>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</si>
  <si>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</si>
  <si>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</si>
  <si>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</si>
  <si>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</si>
  <si>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</si>
  <si>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</si>
  <si>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</si>
  <si>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</si>
  <si>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</si>
  <si>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</si>
  <si>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</si>
  <si>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</si>
  <si>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</si>
  <si>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</si>
  <si>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</si>
  <si>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</si>
  <si>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</si>
  <si>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</si>
  <si>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</si>
  <si>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</si>
  <si>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</si>
  <si>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</si>
  <si>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</si>
  <si>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</si>
  <si>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</si>
  <si>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</si>
  <si>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</si>
  <si>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</si>
  <si>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</si>
  <si>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</si>
  <si>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</si>
  <si>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</si>
  <si>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</si>
  <si>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</si>
  <si>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</si>
  <si>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</si>
  <si>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</si>
  <si>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</si>
  <si>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</si>
  <si>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</si>
  <si>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</si>
  <si>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</si>
  <si>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</si>
  <si>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</si>
  <si>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</si>
  <si>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</si>
  <si>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</si>
  <si>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</si>
  <si>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</si>
  <si>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</si>
  <si>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</si>
  <si>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</si>
  <si>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</si>
  <si>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</si>
  <si>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</si>
  <si>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</si>
  <si>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</si>
  <si>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</si>
  <si>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</si>
  <si>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</si>
  <si>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</si>
  <si>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</si>
  <si>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</si>
  <si>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</si>
  <si>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</si>
  <si>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</si>
  <si>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</si>
  <si>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</si>
  <si>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</si>
  <si>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</si>
  <si>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</si>
  <si>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</si>
  <si>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</si>
  <si>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</si>
  <si>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</si>
  <si>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</si>
  <si>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</si>
  <si>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</si>
  <si>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</si>
  <si>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</si>
  <si>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</si>
  <si>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</si>
  <si>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</si>
  <si>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</si>
  <si>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</si>
  <si>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</si>
  <si>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</si>
  <si>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</si>
  <si>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</si>
  <si>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</si>
  <si>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</si>
  <si>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</si>
  <si>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</si>
  <si>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</si>
  <si>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</si>
  <si>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</si>
  <si>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</si>
  <si>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</si>
  <si>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</si>
  <si>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</si>
  <si>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</si>
  <si>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</si>
  <si>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</si>
  <si>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</si>
  <si>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</si>
  <si>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</si>
  <si>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</si>
  <si>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</si>
  <si>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</si>
  <si>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</si>
  <si>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</si>
  <si>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</si>
  <si>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</si>
  <si>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</si>
  <si>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</si>
  <si>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</si>
  <si>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</si>
  <si>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</si>
  <si>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</si>
  <si>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</si>
  <si>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</si>
  <si>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</si>
  <si>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</si>
  <si>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</si>
  <si>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</si>
  <si>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</si>
  <si>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</si>
  <si>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</si>
  <si>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</si>
  <si>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</si>
  <si>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</si>
  <si>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</si>
  <si>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</si>
  <si>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</si>
  <si>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</si>
  <si>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</si>
  <si>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</si>
  <si>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</si>
  <si>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</si>
  <si>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</si>
  <si>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</si>
  <si>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</si>
  <si>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</si>
  <si>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</si>
  <si>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</si>
  <si>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</si>
  <si>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</si>
  <si>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</si>
  <si>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</si>
  <si>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</si>
  <si>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</si>
  <si>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</si>
  <si>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</si>
  <si>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</si>
  <si>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</si>
  <si>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</si>
  <si>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</si>
  <si>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</si>
  <si>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</si>
  <si>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</si>
  <si>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</si>
  <si>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</si>
  <si>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</si>
  <si>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</si>
  <si>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</si>
  <si>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</si>
  <si>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</si>
  <si>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</si>
  <si>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</si>
  <si>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</si>
  <si>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</si>
  <si>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</si>
  <si>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</si>
  <si>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</si>
  <si>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</si>
  <si>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</si>
  <si>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</si>
  <si>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</si>
  <si>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</si>
  <si>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</si>
  <si>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</si>
  <si>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</si>
  <si>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</si>
  <si>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</si>
  <si>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</si>
  <si>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</si>
  <si>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</si>
  <si>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</si>
  <si>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</si>
  <si>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</si>
  <si>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</si>
  <si>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</si>
  <si>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</si>
  <si>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</si>
  <si>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</si>
  <si>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</si>
  <si>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</si>
  <si>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</si>
  <si>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</si>
  <si>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</si>
  <si>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</si>
  <si>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</si>
  <si>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</si>
  <si>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</si>
  <si>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</si>
  <si>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</si>
  <si>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</si>
  <si>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</si>
  <si>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</si>
  <si>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</si>
  <si>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</si>
  <si>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</si>
  <si>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</si>
  <si>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</si>
  <si>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</si>
  <si>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</si>
  <si>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</si>
  <si>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</si>
  <si>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</si>
  <si>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</si>
  <si>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</si>
  <si>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</si>
  <si>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</si>
  <si>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</si>
  <si>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</si>
  <si>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</si>
  <si>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</si>
  <si>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</si>
  <si>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</si>
  <si>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</si>
  <si>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</si>
  <si>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</si>
  <si>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</si>
  <si>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</si>
  <si>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</si>
  <si>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</si>
  <si>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</si>
  <si>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</si>
  <si>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</si>
  <si>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</si>
  <si>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</si>
  <si>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</si>
  <si>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</si>
  <si>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</si>
  <si>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</si>
  <si>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</si>
  <si>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</si>
  <si>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</si>
  <si>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</si>
  <si>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</si>
  <si>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</si>
  <si>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</si>
  <si>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</si>
  <si>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</si>
  <si>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</si>
  <si>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</si>
  <si>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</si>
  <si>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</si>
  <si>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</si>
  <si>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</si>
  <si>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</si>
  <si>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</si>
  <si>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</si>
  <si>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</si>
  <si>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</si>
  <si>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</si>
  <si>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</si>
  <si>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</si>
  <si>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</si>
  <si>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</si>
  <si>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</si>
  <si>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</si>
  <si>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</si>
  <si>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</si>
  <si>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</si>
  <si>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</si>
  <si>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</si>
  <si>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</si>
  <si>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</si>
  <si>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</si>
  <si>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</si>
  <si>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</si>
  <si>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</si>
  <si>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</si>
  <si>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</si>
  <si>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</si>
  <si>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</si>
  <si>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</si>
  <si>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</si>
  <si>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</si>
  <si>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</si>
  <si>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</si>
  <si>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</si>
  <si>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</si>
  <si>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</si>
  <si>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</si>
  <si>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</si>
  <si>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</si>
  <si>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</si>
  <si>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</si>
  <si>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</si>
  <si>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</si>
  <si>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</si>
  <si>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</si>
  <si>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</si>
  <si>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</si>
  <si>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</si>
  <si>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</si>
  <si>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</si>
  <si>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</si>
  <si>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</si>
  <si>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</si>
  <si>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</si>
  <si>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</si>
  <si>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</si>
  <si>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</si>
  <si>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</si>
  <si>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</si>
  <si>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</si>
  <si>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</si>
  <si>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</si>
  <si>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</si>
  <si>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</si>
  <si>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</si>
  <si>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</si>
  <si>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</si>
  <si>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</si>
  <si>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</si>
  <si>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</si>
  <si>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</si>
  <si>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</si>
  <si>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</si>
  <si>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</si>
  <si>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</si>
  <si>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</si>
  <si>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</si>
  <si>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</si>
  <si>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</si>
  <si>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</si>
  <si>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</si>
  <si>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</si>
  <si>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</si>
  <si>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</si>
  <si>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</si>
  <si>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</si>
  <si>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</si>
  <si>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</si>
  <si>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</si>
  <si>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</si>
  <si>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</si>
  <si>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</si>
  <si>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</si>
  <si>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</si>
  <si>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</si>
  <si>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</si>
  <si>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</si>
  <si>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</si>
  <si>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</si>
  <si>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</si>
  <si>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</si>
  <si>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</si>
  <si>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</si>
  <si>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</si>
  <si>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</si>
  <si>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</si>
  <si>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</si>
  <si>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</si>
  <si>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</si>
  <si>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</si>
  <si>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</si>
  <si>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</si>
  <si>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</si>
  <si>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</si>
  <si>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</si>
  <si>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</si>
  <si>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</si>
  <si>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</si>
  <si>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</si>
  <si>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</si>
  <si>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</si>
  <si>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</si>
  <si>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</si>
  <si>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</si>
  <si>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</si>
  <si>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</si>
  <si>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</si>
  <si>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</si>
  <si>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</si>
  <si>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</si>
  <si>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</si>
  <si>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</si>
  <si>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</si>
  <si>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</si>
  <si>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</si>
  <si>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</si>
  <si>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</si>
  <si>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</si>
  <si>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</si>
  <si>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</si>
  <si>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</si>
  <si>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</si>
  <si>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</si>
  <si>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</si>
  <si>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</si>
  <si>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</si>
  <si>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</si>
  <si>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</si>
  <si>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</si>
  <si>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</si>
  <si>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</si>
  <si>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</si>
  <si>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</si>
  <si>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</si>
  <si>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</si>
  <si>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</si>
  <si>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</si>
  <si>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</si>
  <si>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</si>
  <si>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</si>
  <si>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</si>
  <si>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</si>
  <si>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</si>
  <si>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</si>
  <si>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</si>
  <si>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</si>
  <si>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</si>
  <si>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</si>
  <si>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</si>
  <si>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</si>
  <si>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</si>
  <si>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</si>
  <si>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</si>
  <si>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</si>
  <si>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</si>
  <si>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</si>
  <si>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</si>
  <si>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</si>
  <si>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</si>
  <si>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</si>
  <si>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</si>
  <si>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</si>
  <si>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</si>
  <si>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</si>
  <si>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</si>
  <si>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</si>
  <si>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</si>
  <si>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</si>
  <si>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</si>
  <si>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</si>
  <si>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</si>
  <si>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</si>
  <si>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</si>
  <si>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</si>
  <si>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</si>
  <si>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</si>
  <si>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</si>
  <si>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</si>
  <si>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</si>
  <si>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</si>
  <si>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</si>
  <si>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</si>
  <si>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</si>
  <si>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</si>
  <si>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</si>
  <si>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</si>
  <si>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</si>
  <si>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</si>
  <si>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</si>
  <si>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</si>
  <si>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</si>
  <si>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</si>
  <si>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</si>
  <si>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</si>
  <si>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</si>
  <si>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</si>
  <si>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</si>
  <si>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</si>
  <si>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</si>
  <si>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</si>
  <si>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</si>
  <si>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</si>
  <si>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</si>
  <si>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</si>
  <si>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</si>
  <si>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</si>
  <si>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</si>
  <si>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</si>
  <si>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</si>
  <si>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</si>
  <si>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</si>
  <si>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</si>
  <si>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</si>
  <si>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</si>
  <si>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</si>
  <si>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</si>
  <si>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</si>
  <si>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</si>
  <si>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</si>
  <si>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</si>
  <si>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</si>
  <si>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</si>
  <si>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</si>
  <si>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</si>
  <si>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</si>
  <si>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</si>
  <si>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</si>
  <si>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</si>
  <si>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</si>
  <si>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</si>
  <si>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</si>
  <si>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</si>
  <si>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</si>
  <si>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</si>
  <si>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</si>
  <si>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</si>
  <si>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</si>
  <si>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</si>
  <si>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</si>
  <si>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</si>
  <si>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</si>
  <si>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</si>
  <si>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</si>
  <si>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</si>
  <si>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</si>
  <si>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</si>
  <si>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</si>
  <si>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</si>
  <si>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</si>
  <si>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</si>
  <si>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</si>
  <si>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</si>
  <si>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</si>
  <si>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</si>
  <si>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</si>
  <si>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</si>
  <si>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</si>
  <si>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</si>
  <si>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</si>
  <si>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</si>
  <si>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</si>
  <si>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</si>
  <si>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</si>
  <si>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</si>
  <si>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</si>
  <si>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</si>
  <si>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</si>
  <si>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</si>
  <si>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</si>
  <si>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</si>
  <si>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</si>
  <si>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</si>
  <si>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</si>
  <si>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</si>
  <si>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</si>
  <si>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</si>
  <si>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</si>
  <si>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</si>
  <si>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</si>
  <si>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</si>
  <si>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</si>
  <si>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</si>
  <si>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</si>
  <si>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</si>
  <si>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</si>
  <si>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</si>
  <si>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</si>
  <si>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</si>
  <si>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</si>
  <si>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</si>
  <si>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</si>
  <si>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</si>
  <si>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</si>
  <si>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</si>
  <si>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</si>
  <si>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</si>
  <si>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</si>
  <si>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</si>
  <si>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</si>
  <si>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</si>
  <si>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</si>
  <si>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</si>
  <si>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</si>
  <si>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</si>
  <si>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</si>
  <si>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</si>
  <si>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</si>
  <si>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</si>
  <si>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</si>
  <si>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</si>
  <si>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</si>
  <si>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</si>
  <si>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</si>
  <si>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</si>
  <si>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</si>
  <si>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</si>
  <si>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</si>
  <si>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</si>
  <si>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</si>
  <si>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</si>
  <si>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</si>
  <si>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</si>
  <si>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</si>
  <si>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</si>
  <si>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</si>
  <si>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</si>
  <si>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</si>
  <si>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</si>
  <si>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</si>
  <si>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</si>
  <si>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</si>
  <si>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</si>
  <si>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</si>
  <si>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</si>
  <si>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</si>
  <si>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</si>
  <si>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</si>
  <si>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</si>
  <si>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</si>
  <si>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</si>
  <si>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</si>
  <si>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</si>
  <si>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</si>
  <si>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</si>
  <si>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</si>
  <si>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</si>
  <si>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</si>
  <si>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</si>
  <si>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</si>
  <si>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</si>
  <si>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</si>
  <si>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</si>
  <si>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</si>
  <si>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</si>
  <si>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</si>
  <si>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</si>
  <si>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</si>
  <si>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</si>
  <si>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</si>
  <si>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</si>
  <si>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</si>
  <si>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</si>
  <si>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</si>
  <si>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</si>
  <si>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</si>
  <si>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</si>
  <si>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</si>
  <si>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</si>
  <si>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</si>
  <si>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</si>
  <si>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</si>
  <si>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</si>
  <si>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</si>
  <si>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</si>
  <si>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</si>
  <si>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</si>
  <si>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</si>
  <si>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</si>
  <si>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</si>
  <si>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</si>
  <si>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</si>
  <si>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</si>
  <si>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</si>
  <si>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</si>
  <si>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</si>
  <si>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</si>
  <si>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</si>
  <si>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</si>
  <si>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</si>
  <si>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</si>
  <si>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</si>
  <si>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</si>
  <si>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</si>
  <si>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</si>
  <si>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</si>
  <si>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</si>
  <si>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</si>
  <si>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</si>
  <si>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</si>
  <si>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</si>
  <si>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</si>
  <si>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</si>
  <si>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</si>
  <si>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</si>
  <si>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</si>
  <si>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</si>
  <si>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</si>
  <si>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</si>
  <si>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</si>
  <si>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</si>
  <si>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</si>
  <si>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</si>
  <si>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</si>
  <si>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</si>
  <si>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</si>
  <si>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</si>
  <si>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</si>
  <si>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</si>
  <si>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</si>
  <si>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</si>
  <si>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</si>
  <si>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</si>
  <si>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</si>
  <si>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</si>
  <si>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</si>
  <si>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</si>
  <si>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</si>
  <si>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</si>
  <si>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</si>
  <si>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</si>
  <si>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</si>
  <si>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</si>
  <si>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</si>
  <si>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</si>
  <si>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</si>
  <si>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</si>
  <si>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</si>
  <si>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</si>
  <si>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</si>
  <si>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</si>
  <si>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</si>
  <si>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</si>
  <si>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</si>
  <si>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</si>
  <si>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</si>
  <si>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</si>
  <si>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</si>
  <si>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</si>
  <si>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</si>
  <si>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</si>
  <si>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</si>
  <si>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</si>
  <si>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</si>
  <si>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</si>
  <si>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</si>
  <si>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</si>
  <si>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</si>
  <si>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</si>
  <si>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</si>
  <si>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</si>
  <si>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</si>
  <si>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</si>
  <si>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</si>
  <si>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</si>
  <si>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</si>
  <si>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</si>
  <si>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</si>
  <si>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</si>
  <si>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</si>
  <si>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</si>
  <si>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</si>
  <si>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</si>
  <si>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</si>
  <si>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</si>
  <si>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</si>
  <si>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</si>
  <si>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</si>
  <si>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</si>
  <si>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</si>
  <si>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</si>
  <si>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</si>
  <si>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</si>
  <si>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</si>
  <si>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</si>
  <si>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</si>
  <si>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</si>
  <si>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</si>
  <si>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</si>
  <si>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</si>
  <si>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</si>
  <si>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</si>
  <si>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</si>
  <si>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</si>
  <si>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</si>
  <si>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</si>
  <si>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</si>
  <si>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</si>
  <si>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</si>
  <si>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</si>
  <si>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</si>
  <si>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</si>
  <si>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</si>
  <si>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</si>
  <si>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</si>
  <si>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</si>
  <si>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</si>
  <si>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</si>
  <si>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</si>
  <si>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</si>
  <si>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</si>
  <si>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</si>
  <si>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</si>
  <si>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</si>
  <si>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</si>
  <si>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</si>
  <si>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</si>
  <si>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</si>
  <si>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</si>
  <si>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</si>
  <si>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</si>
  <si>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</si>
  <si>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</si>
  <si>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</si>
  <si>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</si>
  <si>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</si>
  <si>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</si>
  <si>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</si>
  <si>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</si>
  <si>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</si>
  <si>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</si>
  <si>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</si>
  <si>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</si>
  <si>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</si>
  <si>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</si>
  <si>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</si>
  <si>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</si>
  <si>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</si>
  <si>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</si>
  <si>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</si>
  <si>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</si>
  <si>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</si>
  <si>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</si>
  <si>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</si>
  <si>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</si>
  <si>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</si>
  <si>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</si>
  <si>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</si>
  <si>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</si>
  <si>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</si>
  <si>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</si>
  <si>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</si>
  <si>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</si>
  <si>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</si>
  <si>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</si>
  <si>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</si>
  <si>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</si>
  <si>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</si>
  <si>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</si>
  <si>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</si>
  <si>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</si>
  <si>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</si>
  <si>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</si>
  <si>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</si>
  <si>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</si>
  <si>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</si>
  <si>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</si>
  <si>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</si>
  <si>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</si>
  <si>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</si>
  <si>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</si>
  <si>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</si>
  <si>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</si>
  <si>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</si>
  <si>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</si>
  <si>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</si>
  <si>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</si>
  <si>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</si>
  <si>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</si>
  <si>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</si>
  <si>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</si>
  <si>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</si>
  <si>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</si>
  <si>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</si>
  <si>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</si>
  <si>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</si>
  <si>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</si>
  <si>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</si>
  <si>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</si>
  <si>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</si>
  <si>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</si>
  <si>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</si>
  <si>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</si>
  <si>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</si>
  <si>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</si>
  <si>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</si>
  <si>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</si>
  <si>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</si>
  <si>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</si>
  <si>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</si>
  <si>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</si>
  <si>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</si>
  <si>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</si>
  <si>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</si>
  <si>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</si>
  <si>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</si>
  <si>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</si>
  <si>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</si>
  <si>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</si>
  <si>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</si>
  <si>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</si>
  <si>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</si>
  <si>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</si>
  <si>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</si>
  <si>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</si>
  <si>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</si>
  <si>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</si>
  <si>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</si>
  <si>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</si>
  <si>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</si>
  <si>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</si>
  <si>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</si>
  <si>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</si>
  <si>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</si>
  <si>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</si>
  <si>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</si>
  <si>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</si>
  <si>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</si>
  <si>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</si>
  <si>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</si>
  <si>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</si>
  <si>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</si>
  <si>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</si>
  <si>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</si>
  <si>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</si>
  <si>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</si>
  <si>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</si>
  <si>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</si>
  <si>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</si>
  <si>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</si>
  <si>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</si>
  <si>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</si>
  <si>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</si>
  <si>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</si>
  <si>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</si>
  <si>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</si>
  <si>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</si>
  <si>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</si>
  <si>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</si>
  <si>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</si>
  <si>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</si>
  <si>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</si>
  <si>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</si>
  <si>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</si>
  <si>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</si>
  <si>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</si>
  <si>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</si>
  <si>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</si>
  <si>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</si>
  <si>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</si>
  <si>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</si>
  <si>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</si>
  <si>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</si>
  <si>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</si>
  <si>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</si>
  <si>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</si>
  <si>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</si>
  <si>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</si>
  <si>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</si>
  <si>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</si>
  <si>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</si>
  <si>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</si>
  <si>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</si>
  <si>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</si>
  <si>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</si>
  <si>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</si>
  <si>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</si>
  <si>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</si>
  <si>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</si>
  <si>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</si>
  <si>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</si>
  <si>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</si>
  <si>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</si>
  <si>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</si>
  <si>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</si>
  <si>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</si>
  <si>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</si>
  <si>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</si>
  <si>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</si>
  <si>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</si>
  <si>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</si>
  <si>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</si>
  <si>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</si>
  <si>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</si>
  <si>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</si>
  <si>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</si>
  <si>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</si>
  <si>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</si>
  <si>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</si>
  <si>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</si>
  <si>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</si>
  <si>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</si>
  <si>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</si>
  <si>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</si>
  <si>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</si>
  <si>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</si>
  <si>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</si>
  <si>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</si>
  <si>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</si>
  <si>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</si>
  <si>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</si>
  <si>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</si>
  <si>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</si>
  <si>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</si>
  <si>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</si>
  <si>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</si>
  <si>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</si>
  <si>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</si>
  <si>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</si>
  <si>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</si>
  <si>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</si>
  <si>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</si>
  <si>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</si>
  <si>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</si>
  <si>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</si>
  <si>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</si>
  <si>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</si>
  <si>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</si>
  <si>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</si>
  <si>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</si>
  <si>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</si>
  <si>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</si>
  <si>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</si>
  <si>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</si>
  <si>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</si>
  <si>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</si>
  <si>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</si>
  <si>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</si>
  <si>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</si>
  <si>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</si>
  <si>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</si>
  <si>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</si>
  <si>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</si>
  <si>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</si>
  <si>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</si>
  <si>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</si>
  <si>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</si>
  <si>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</si>
  <si>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</si>
  <si>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</si>
  <si>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</si>
  <si>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</si>
  <si>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</si>
  <si>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</si>
  <si>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</si>
  <si>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</si>
  <si>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</si>
  <si>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</si>
  <si>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</si>
  <si>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</si>
  <si>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</si>
  <si>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</si>
  <si>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</si>
  <si>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</si>
  <si>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</si>
  <si>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</si>
  <si>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</si>
  <si>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</si>
  <si>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</si>
  <si>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</si>
  <si>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</si>
  <si>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</si>
  <si>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</si>
  <si>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</si>
  <si>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</si>
  <si>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</si>
  <si>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</si>
  <si>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</si>
  <si>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</si>
  <si>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</si>
  <si>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</si>
  <si>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</si>
  <si>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</si>
  <si>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</si>
  <si>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</si>
  <si>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</si>
  <si>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</si>
  <si>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</si>
  <si>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</si>
  <si>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</si>
  <si>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</si>
  <si>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</si>
  <si>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</si>
  <si>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</si>
  <si>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</si>
  <si>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</si>
  <si>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</si>
  <si>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</si>
  <si>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</si>
  <si>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</si>
  <si>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</si>
  <si>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</si>
  <si>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</si>
  <si>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</si>
  <si>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</si>
  <si>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</si>
  <si>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</si>
  <si>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</si>
  <si>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</si>
  <si>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</si>
  <si>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</si>
  <si>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</si>
  <si>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</si>
  <si>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</si>
  <si>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</si>
  <si>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</si>
  <si>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</si>
  <si>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</si>
  <si>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</si>
  <si>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</si>
  <si>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</si>
  <si>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</si>
  <si>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</si>
  <si>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</si>
  <si>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</si>
  <si>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</si>
  <si>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</si>
  <si>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</si>
  <si>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</si>
  <si>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</si>
  <si>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</si>
  <si>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</si>
  <si>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</si>
  <si>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</si>
  <si>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</si>
  <si>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</si>
  <si>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</si>
  <si>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</si>
  <si>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</si>
  <si>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</si>
  <si>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</si>
  <si>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</si>
  <si>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</si>
  <si>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</si>
  <si>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</si>
  <si>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</si>
  <si>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</si>
  <si>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</si>
  <si>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</si>
  <si>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</si>
  <si>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</si>
  <si>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</si>
  <si>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</si>
  <si>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</si>
  <si>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</si>
  <si>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</si>
  <si>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</si>
  <si>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</si>
  <si>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</si>
  <si>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</si>
  <si>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</si>
  <si>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</si>
  <si>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</si>
  <si>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</si>
  <si>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</si>
  <si>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</si>
  <si>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</si>
  <si>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</si>
  <si>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</si>
  <si>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</si>
  <si>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</si>
  <si>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</si>
  <si>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</si>
  <si>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</si>
  <si>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</si>
  <si>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</si>
  <si>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</si>
  <si>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</si>
  <si>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</si>
  <si>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</si>
  <si>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</si>
  <si>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</si>
  <si>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</si>
  <si>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</si>
  <si>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</si>
  <si>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</si>
  <si>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</si>
  <si>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</si>
  <si>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</si>
  <si>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</si>
  <si>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</si>
  <si>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</si>
  <si>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</si>
  <si>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</si>
  <si>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</si>
  <si>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</si>
  <si>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</si>
  <si>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</si>
  <si>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</si>
  <si>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</si>
  <si>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</si>
  <si>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</si>
  <si>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</si>
  <si>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</si>
  <si>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</si>
  <si>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</si>
  <si>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</si>
  <si>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</si>
  <si>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</si>
  <si>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</si>
  <si>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</si>
  <si>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</si>
  <si>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</si>
  <si>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</si>
  <si>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</si>
  <si>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</si>
  <si>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</si>
  <si>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</si>
  <si>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</si>
  <si>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</si>
  <si>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</si>
  <si>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</si>
  <si>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</si>
  <si>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</si>
  <si>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</si>
  <si>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</si>
  <si>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</si>
  <si>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</si>
  <si>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</si>
  <si>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</si>
  <si>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</si>
  <si>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</si>
  <si>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</si>
  <si>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</si>
  <si>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</si>
  <si>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</si>
  <si>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</si>
  <si>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</si>
  <si>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</si>
  <si>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</si>
  <si>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</si>
  <si>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</si>
  <si>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</si>
  <si>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</si>
  <si>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</si>
  <si>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</si>
  <si>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</si>
  <si>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</si>
  <si>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</si>
  <si>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</si>
  <si>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</si>
  <si>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</si>
  <si>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</si>
  <si>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</si>
  <si>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</si>
  <si>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</si>
  <si>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</si>
  <si>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</si>
  <si>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</si>
  <si>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</si>
  <si>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</si>
  <si>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</si>
  <si>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</si>
  <si>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</si>
  <si>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</si>
  <si>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</si>
  <si>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</si>
  <si>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</si>
  <si>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</si>
  <si>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</si>
  <si>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</si>
  <si>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</si>
  <si>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</si>
  <si>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</si>
  <si>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</si>
  <si>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</si>
  <si>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</si>
  <si>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</si>
  <si>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</si>
  <si>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</si>
  <si>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</si>
  <si>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</si>
  <si>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</si>
  <si>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</si>
  <si>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</si>
  <si>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</si>
  <si>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</si>
  <si>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</si>
  <si>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</si>
  <si>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</si>
  <si>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</si>
  <si>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</si>
  <si>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</si>
  <si>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</si>
  <si>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</si>
  <si>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</si>
  <si>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</si>
  <si>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</si>
  <si>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</si>
  <si>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</si>
  <si>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</si>
  <si>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</si>
  <si>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</si>
  <si>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</si>
  <si>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</si>
  <si>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</si>
  <si>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</si>
  <si>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</si>
  <si>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</si>
  <si>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</si>
  <si>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</si>
  <si>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</si>
  <si>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</si>
  <si>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</si>
  <si>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</si>
  <si>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</si>
  <si>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</si>
  <si>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</si>
  <si>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</si>
  <si>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</si>
  <si>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</si>
  <si>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</si>
  <si>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</si>
  <si>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</si>
  <si>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</si>
  <si>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</si>
  <si>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</si>
  <si>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</si>
  <si>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</si>
  <si>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</si>
  <si>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</si>
  <si>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</si>
  <si>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</si>
  <si>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</si>
  <si>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</si>
  <si>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</si>
  <si>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</si>
  <si>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</si>
  <si>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</si>
  <si>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</si>
  <si>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</si>
  <si>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</si>
  <si>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</si>
  <si>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</si>
  <si>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</si>
  <si>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</si>
  <si>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</si>
  <si>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</si>
  <si>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</si>
  <si>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</si>
  <si>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</si>
  <si>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</si>
  <si>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</si>
  <si>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</si>
  <si>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</si>
  <si>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</si>
  <si>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</si>
  <si>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</si>
  <si>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</si>
  <si>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</si>
  <si>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</si>
  <si>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</si>
  <si>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</si>
  <si>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</si>
  <si>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</si>
  <si>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</si>
  <si>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</si>
  <si>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</si>
  <si>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</si>
  <si>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</si>
  <si>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</si>
  <si>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</si>
  <si>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</si>
  <si>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</si>
  <si>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</si>
  <si>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</si>
  <si>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</si>
  <si>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</si>
  <si>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</si>
  <si>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</si>
  <si>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</si>
  <si>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</si>
  <si>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</si>
  <si>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</si>
  <si>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</si>
  <si>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</si>
  <si>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</si>
  <si>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</si>
  <si>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</si>
  <si>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</si>
  <si>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</si>
  <si>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</si>
  <si>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</si>
  <si>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</si>
  <si>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</si>
  <si>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</si>
  <si>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</si>
  <si>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</si>
  <si>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</si>
  <si>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</si>
  <si>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</si>
  <si>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</si>
  <si>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</si>
  <si>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</si>
  <si>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</si>
  <si>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</si>
  <si>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</si>
  <si>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</si>
  <si>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</si>
  <si>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</si>
  <si>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</si>
  <si>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</si>
  <si>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</si>
  <si>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</si>
  <si>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</si>
  <si>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</si>
  <si>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</si>
  <si>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</si>
  <si>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</si>
  <si>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</si>
  <si>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</si>
  <si>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</si>
  <si>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</si>
  <si>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</si>
  <si>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</si>
  <si>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</si>
  <si>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</si>
  <si>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</si>
  <si>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</si>
  <si>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</si>
  <si>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</si>
  <si>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</si>
  <si>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</si>
  <si>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</si>
  <si>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</si>
  <si>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</si>
  <si>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</si>
  <si>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</si>
  <si>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</si>
  <si>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</si>
  <si>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</si>
  <si>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</si>
  <si>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</si>
  <si>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</si>
  <si>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</si>
  <si>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</si>
  <si>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</si>
  <si>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</si>
  <si>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</si>
  <si>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</si>
  <si>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</si>
  <si>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</si>
  <si>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</si>
  <si>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</si>
  <si>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</si>
  <si>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</si>
  <si>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</si>
  <si>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</si>
  <si>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</si>
  <si>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</si>
  <si>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</si>
  <si>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</si>
  <si>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</si>
  <si>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</si>
  <si>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</si>
  <si>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</si>
  <si>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</si>
  <si>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</si>
  <si>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</si>
  <si>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</si>
  <si>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</si>
  <si>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</si>
  <si>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</si>
  <si>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</si>
  <si>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</si>
  <si>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</si>
  <si>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</si>
  <si>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</si>
  <si>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</si>
  <si>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</si>
  <si>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</si>
  <si>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</si>
  <si>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</si>
  <si>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</si>
  <si>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</si>
  <si>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</si>
  <si>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</si>
  <si>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</si>
  <si>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</si>
  <si>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</si>
  <si>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</si>
  <si>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</si>
  <si>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</si>
  <si>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</si>
  <si>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</si>
  <si>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</si>
  <si>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</si>
  <si>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</si>
  <si>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</si>
  <si>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</si>
  <si>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</si>
  <si>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</si>
  <si>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</si>
  <si>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</si>
  <si>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</si>
  <si>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</si>
  <si>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</si>
  <si>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</si>
  <si>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</si>
  <si>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</si>
  <si>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</si>
  <si>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</si>
  <si>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</si>
  <si>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</si>
  <si>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</si>
  <si>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</si>
  <si>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</si>
  <si>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</si>
  <si>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</si>
  <si>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</si>
  <si>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</si>
  <si>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</si>
  <si>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</si>
  <si>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</si>
  <si>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</si>
  <si>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</si>
  <si>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</si>
  <si>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</si>
  <si>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</si>
  <si>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</si>
  <si>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</si>
  <si>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</si>
  <si>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</si>
  <si>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</si>
  <si>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</si>
  <si>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</si>
  <si>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</si>
  <si>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</si>
  <si>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</si>
  <si>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</si>
  <si>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</si>
  <si>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</si>
  <si>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</si>
  <si>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</si>
  <si>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</si>
  <si>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</si>
  <si>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</si>
  <si>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</si>
  <si>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</si>
  <si>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</si>
  <si>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</si>
  <si>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</si>
  <si>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</si>
  <si>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</si>
  <si>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</si>
  <si>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</si>
  <si>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</si>
  <si>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</si>
  <si>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</si>
  <si>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</si>
  <si>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</si>
  <si>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</si>
  <si>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</si>
  <si>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</si>
  <si>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</si>
  <si>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</si>
  <si>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</si>
  <si>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</si>
  <si>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</si>
  <si>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</si>
  <si>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</si>
  <si>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</si>
  <si>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</si>
  <si>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</si>
  <si>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</si>
  <si>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</si>
  <si>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</si>
  <si>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</si>
  <si>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</si>
  <si>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</si>
  <si>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</si>
  <si>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</si>
  <si>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</si>
  <si>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</si>
  <si>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</si>
  <si>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</si>
  <si>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</si>
  <si>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</si>
  <si>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</si>
  <si>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</si>
  <si>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</si>
  <si>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</si>
  <si>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</si>
  <si>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</si>
  <si>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</si>
  <si>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</si>
  <si>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</si>
  <si>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</si>
  <si>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</si>
  <si>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</si>
  <si>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</si>
  <si>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</si>
  <si>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</si>
  <si>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</si>
  <si>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</si>
  <si>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</si>
  <si>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</si>
  <si>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</si>
  <si>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</si>
  <si>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</si>
  <si>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</si>
  <si>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</si>
  <si>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</si>
  <si>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</si>
  <si>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</si>
  <si>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</si>
  <si>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</si>
  <si>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</si>
  <si>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</si>
  <si>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</si>
  <si>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</si>
  <si>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</si>
  <si>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</si>
  <si>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</si>
  <si>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</si>
  <si>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</si>
  <si>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</si>
  <si>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</si>
  <si>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</si>
  <si>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</si>
  <si>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</si>
  <si>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</si>
  <si>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</si>
  <si>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</si>
  <si>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</si>
  <si>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</si>
  <si>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</si>
  <si>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</si>
  <si>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</si>
  <si>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</si>
  <si>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</si>
  <si>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</si>
  <si>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</si>
  <si>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</si>
  <si>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</si>
  <si>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</si>
  <si>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</si>
  <si>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</si>
  <si>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</si>
  <si>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</si>
  <si>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</si>
  <si>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</si>
  <si>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</si>
  <si>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</si>
  <si>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</si>
  <si>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</si>
  <si>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</si>
  <si>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</si>
  <si>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</si>
  <si>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</si>
  <si>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</si>
  <si>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</si>
  <si>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</si>
  <si>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</si>
  <si>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</si>
  <si>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</si>
  <si>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</si>
  <si>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</si>
  <si>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</si>
  <si>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</si>
  <si>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</si>
  <si>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</si>
  <si>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</si>
  <si>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</si>
  <si>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</si>
  <si>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</si>
  <si>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</si>
  <si>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</si>
  <si>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</si>
  <si>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</si>
  <si>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</si>
  <si>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</si>
  <si>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</si>
  <si>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</si>
  <si>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</si>
  <si>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</si>
  <si>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</si>
  <si>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</si>
  <si>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</si>
  <si>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</si>
  <si>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</si>
  <si>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</si>
  <si>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</si>
  <si>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</si>
  <si>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</si>
  <si>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</si>
  <si>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</si>
  <si>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</si>
  <si>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</si>
  <si>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</si>
  <si>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</si>
  <si>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</si>
  <si>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</si>
  <si>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</si>
  <si>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</si>
  <si>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</si>
  <si>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</si>
  <si>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</si>
  <si>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</si>
  <si>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</si>
  <si>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</si>
  <si>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</si>
  <si>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</si>
  <si>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</si>
  <si>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</si>
  <si>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</si>
  <si>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</si>
  <si>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</si>
  <si>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</si>
  <si>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</si>
  <si>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</si>
  <si>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</si>
  <si>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</si>
  <si>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</si>
  <si>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</si>
  <si>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</si>
  <si>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</si>
  <si>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</si>
  <si>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</si>
  <si>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</si>
  <si>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</si>
  <si>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</si>
  <si>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</si>
  <si>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</si>
  <si>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</si>
  <si>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</si>
  <si>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</si>
  <si>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</si>
  <si>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</si>
  <si>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</si>
  <si>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</si>
  <si>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</si>
  <si>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</si>
  <si>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</si>
  <si>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</si>
  <si>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</si>
  <si>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</si>
  <si>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</si>
  <si>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</si>
  <si>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</si>
  <si>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</si>
  <si>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</si>
  <si>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</si>
  <si>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</si>
  <si>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</si>
  <si>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</si>
  <si>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</si>
  <si>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</si>
  <si>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</si>
  <si>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</si>
  <si>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</si>
  <si>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</si>
  <si>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</si>
  <si>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</si>
  <si>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</si>
  <si>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</si>
  <si>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</si>
  <si>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</si>
  <si>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</si>
  <si>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</si>
  <si>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</si>
  <si>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</si>
  <si>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</si>
  <si>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</si>
  <si>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</si>
  <si>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</si>
  <si>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</si>
  <si>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</si>
  <si>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</si>
  <si>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</si>
  <si>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</si>
  <si>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</si>
  <si>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</si>
  <si>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</si>
  <si>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</si>
  <si>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</si>
  <si>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</si>
  <si>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</si>
  <si>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</si>
  <si>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</si>
  <si>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</si>
  <si>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</si>
  <si>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</si>
  <si>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</si>
  <si>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</si>
  <si>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</si>
  <si>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</si>
  <si>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</si>
  <si>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</si>
  <si>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</si>
  <si>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</si>
  <si>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</si>
  <si>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</si>
  <si>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</si>
  <si>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</si>
  <si>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</si>
  <si>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</si>
  <si>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</si>
  <si>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</si>
  <si>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</si>
  <si>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</si>
  <si>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</si>
  <si>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</si>
  <si>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</si>
  <si>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</si>
  <si>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</si>
  <si>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</si>
  <si>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</si>
  <si>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</si>
  <si>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</si>
  <si>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</si>
  <si>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</si>
  <si>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</si>
  <si>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</si>
  <si>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</si>
  <si>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</si>
  <si>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</si>
  <si>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</si>
  <si>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</si>
  <si>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</si>
  <si>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</si>
  <si>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</si>
  <si>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</si>
  <si>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</si>
  <si>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</si>
  <si>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</si>
  <si>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</si>
  <si>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</si>
  <si>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</si>
  <si>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</si>
  <si>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</si>
  <si>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</si>
  <si>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</si>
  <si>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</si>
  <si>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</si>
  <si>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</si>
  <si>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</si>
  <si>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</si>
  <si>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</si>
  <si>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</si>
  <si>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</si>
  <si>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</si>
  <si>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</si>
  <si>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</si>
  <si>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</si>
  <si>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</si>
  <si>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</si>
  <si>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</si>
  <si>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</si>
  <si>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</si>
  <si>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</si>
  <si>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</si>
  <si>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</si>
  <si>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</si>
  <si>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</si>
  <si>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</si>
  <si>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</si>
  <si>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</si>
  <si>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</si>
  <si>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</si>
  <si>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</si>
  <si>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</si>
  <si>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</si>
  <si>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</si>
  <si>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</si>
  <si>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</si>
  <si>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</si>
  <si>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</si>
  <si>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</si>
  <si>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</si>
  <si>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</si>
  <si>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</si>
  <si>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</si>
  <si>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</si>
  <si>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</si>
  <si>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</si>
  <si>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</si>
  <si>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</si>
  <si>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</si>
  <si>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</si>
  <si>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</si>
  <si>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</si>
  <si>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</si>
  <si>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</si>
  <si>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</si>
  <si>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</si>
  <si>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</si>
  <si>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</si>
  <si>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</si>
  <si>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</si>
  <si>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</si>
  <si>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</si>
  <si>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</si>
  <si>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</si>
  <si>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</si>
  <si>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</si>
  <si>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</si>
  <si>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</si>
  <si>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</si>
  <si>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</si>
  <si>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</si>
  <si>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</si>
  <si>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</si>
  <si>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</si>
  <si>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</si>
  <si>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</si>
  <si>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</si>
  <si>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</si>
  <si>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</si>
  <si>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</si>
  <si>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</si>
  <si>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</si>
  <si>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</si>
  <si>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</si>
  <si>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</si>
  <si>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</si>
  <si>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</si>
  <si>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</si>
  <si>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</si>
  <si>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</si>
  <si>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</si>
  <si>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</si>
  <si>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</si>
  <si>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</si>
  <si>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</si>
  <si>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</si>
  <si>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</si>
  <si>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</si>
  <si>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</si>
  <si>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</si>
  <si>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</si>
  <si>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</si>
  <si>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</si>
  <si>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</si>
  <si>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</si>
  <si>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</si>
  <si>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</si>
  <si>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</si>
  <si>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</si>
  <si>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</si>
  <si>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</si>
  <si>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</si>
  <si>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</si>
  <si>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</si>
  <si>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</si>
  <si>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</si>
  <si>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</si>
  <si>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</si>
  <si>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</si>
  <si>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</si>
  <si>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</si>
  <si>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</si>
  <si>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</si>
  <si>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</si>
  <si>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</si>
  <si>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</si>
  <si>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</si>
  <si>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</si>
  <si>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</si>
  <si>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</si>
  <si>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</si>
  <si>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</si>
  <si>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</si>
  <si>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</si>
  <si>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</si>
  <si>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</si>
  <si>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</si>
  <si>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</si>
  <si>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</si>
  <si>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</si>
  <si>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</si>
  <si>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</si>
  <si>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</si>
  <si>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</si>
  <si>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</si>
  <si>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</si>
  <si>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</si>
  <si>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</si>
  <si>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</si>
  <si>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</si>
  <si>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</si>
  <si>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</si>
  <si>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</si>
  <si>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</si>
  <si>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</si>
  <si>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</si>
  <si>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</si>
  <si>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</si>
  <si>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</si>
  <si>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</si>
  <si>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</si>
  <si>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</si>
  <si>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</si>
  <si>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</si>
  <si>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</si>
  <si>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</si>
  <si>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</si>
  <si>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</si>
  <si>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</si>
  <si>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</si>
  <si>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</si>
  <si>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</si>
  <si>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</si>
  <si>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</si>
  <si>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</si>
  <si>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</si>
  <si>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</si>
  <si>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</si>
  <si>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</si>
  <si>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</si>
  <si>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</si>
  <si>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</si>
  <si>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</si>
  <si>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</si>
  <si>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</si>
  <si>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</si>
  <si>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</si>
  <si>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</si>
  <si>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</si>
  <si>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</si>
  <si>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</si>
  <si>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</si>
  <si>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</si>
  <si>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</si>
  <si>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</si>
  <si>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</si>
  <si>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</si>
  <si>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</si>
  <si>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</si>
  <si>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</si>
  <si>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</si>
  <si>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</si>
  <si>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</si>
  <si>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</si>
  <si>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</si>
  <si>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</si>
  <si>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</si>
  <si>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</si>
  <si>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</si>
  <si>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</si>
  <si>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</si>
  <si>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</si>
  <si>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</si>
  <si>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</si>
  <si>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</si>
  <si>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</si>
  <si>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</si>
  <si>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</si>
  <si>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</si>
  <si>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</si>
  <si>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</si>
  <si>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</si>
  <si>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</si>
  <si>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</si>
  <si>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</si>
  <si>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</si>
  <si>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</si>
  <si>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</si>
  <si>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</si>
  <si>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</si>
  <si>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</si>
  <si>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</si>
  <si>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</si>
  <si>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</si>
  <si>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</si>
  <si>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</si>
  <si>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</si>
  <si>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</si>
  <si>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</si>
  <si>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</si>
  <si>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</si>
  <si>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</si>
  <si>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</si>
  <si>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</si>
  <si>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</si>
  <si>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</si>
  <si>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</si>
  <si>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</si>
  <si>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</si>
  <si>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</si>
  <si>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</si>
  <si>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</si>
  <si>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</si>
  <si>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</si>
  <si>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</si>
  <si>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</si>
  <si>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</si>
  <si>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</si>
  <si>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</si>
  <si>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</si>
  <si>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</si>
  <si>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</si>
  <si>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</si>
  <si>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</si>
  <si>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</si>
  <si>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</si>
  <si>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</si>
  <si>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</si>
  <si>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</si>
  <si>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</si>
  <si>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</si>
  <si>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</si>
  <si>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</si>
  <si>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</si>
  <si>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</si>
  <si>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</si>
  <si>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</si>
  <si>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</si>
  <si>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</si>
  <si>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</si>
  <si>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</si>
  <si>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</si>
  <si>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</si>
  <si>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</si>
  <si>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</si>
  <si>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</si>
  <si>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</si>
  <si>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</si>
  <si>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</si>
  <si>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</si>
  <si>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</si>
  <si>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</si>
  <si>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</si>
  <si>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</si>
  <si>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</si>
  <si>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</si>
  <si>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</si>
  <si>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</si>
  <si>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</si>
  <si>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</si>
  <si>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</si>
  <si>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</si>
  <si>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</si>
  <si>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</si>
  <si>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</si>
  <si>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</si>
  <si>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</si>
  <si>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</si>
  <si>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</si>
  <si>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</si>
  <si>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</si>
  <si>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</si>
  <si>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</si>
  <si>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</si>
  <si>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</si>
  <si>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</si>
  <si>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</si>
  <si>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</si>
  <si>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</si>
  <si>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</si>
  <si>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</si>
  <si>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</si>
  <si>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</si>
  <si>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</si>
  <si>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</si>
  <si>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</si>
  <si>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</si>
  <si>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</si>
  <si>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</si>
  <si>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</si>
  <si>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</si>
  <si>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</si>
  <si>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</si>
  <si>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</si>
  <si>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</si>
  <si>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</si>
  <si>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</si>
  <si>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</si>
  <si>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</si>
  <si>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</si>
  <si>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</si>
  <si>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</si>
  <si>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</si>
  <si>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</si>
  <si>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</si>
  <si>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</si>
  <si>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</si>
  <si>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</si>
  <si>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</si>
  <si>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</si>
  <si>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</si>
  <si>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</si>
  <si>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</si>
  <si>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</si>
  <si>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</si>
  <si>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</si>
  <si>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</si>
  <si>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</si>
  <si>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</si>
  <si>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</si>
  <si>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</si>
  <si>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</si>
  <si>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</si>
  <si>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</si>
  <si>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</si>
  <si>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</si>
  <si>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</si>
  <si>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</si>
  <si>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</si>
  <si>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</si>
  <si>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</si>
  <si>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</si>
  <si>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</si>
  <si>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</si>
  <si>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</si>
  <si>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</si>
  <si>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</si>
  <si>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</si>
  <si>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</si>
  <si>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</si>
  <si>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</si>
  <si>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</si>
  <si>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</si>
  <si>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</si>
  <si>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</si>
  <si>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</si>
  <si>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</si>
  <si>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</si>
  <si>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</si>
  <si>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</si>
  <si>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</si>
  <si>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</si>
  <si>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</si>
  <si>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</si>
  <si>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</si>
  <si>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</si>
  <si>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</si>
  <si>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</si>
  <si>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</si>
  <si>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</si>
  <si>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</si>
  <si>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</si>
  <si>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</si>
  <si>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</si>
  <si>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</si>
  <si>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</si>
  <si>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</si>
  <si>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</si>
  <si>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</si>
  <si>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</si>
  <si>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</si>
  <si>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</si>
  <si>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</si>
  <si>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</si>
  <si>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</si>
  <si>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</si>
  <si>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</si>
  <si>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</si>
  <si>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</si>
  <si>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</si>
  <si>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</si>
  <si>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</si>
  <si>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</si>
  <si>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</si>
  <si>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</si>
  <si>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</si>
  <si>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</si>
  <si>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</si>
  <si>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</si>
  <si>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</si>
  <si>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</si>
  <si>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</si>
  <si>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</si>
  <si>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</si>
  <si>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</si>
  <si>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</si>
  <si>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</si>
  <si>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</si>
  <si>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</si>
  <si>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</si>
  <si>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</si>
  <si>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</si>
  <si>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</si>
  <si>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</si>
  <si>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</si>
  <si>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</si>
  <si>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</si>
  <si>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</si>
  <si>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</si>
  <si>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</si>
  <si>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</si>
  <si>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</si>
  <si>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</si>
  <si>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</si>
  <si>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</si>
  <si>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</si>
  <si>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</si>
  <si>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</si>
  <si>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</si>
  <si>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</si>
  <si>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</si>
  <si>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</si>
  <si>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</si>
  <si>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</si>
  <si>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</si>
  <si>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</si>
  <si>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</si>
  <si>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</si>
  <si>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</si>
  <si>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</si>
  <si>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</si>
  <si>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</si>
  <si>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</si>
  <si>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</si>
  <si>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</si>
  <si>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</si>
  <si>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</si>
  <si>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</si>
  <si>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</si>
  <si>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</si>
  <si>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</si>
  <si>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</si>
  <si>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</si>
  <si>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</si>
  <si>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</si>
  <si>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</si>
  <si>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</si>
  <si>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</si>
  <si>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</si>
  <si>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</si>
  <si>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</si>
  <si>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</si>
  <si>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</si>
  <si>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</si>
  <si>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</si>
  <si>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</si>
  <si>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</si>
  <si>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</si>
  <si>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</si>
  <si>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</si>
  <si>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</si>
  <si>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</si>
  <si>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</si>
  <si>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</si>
  <si>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</si>
  <si>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</si>
  <si>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</si>
  <si>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</si>
  <si>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</si>
  <si>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</si>
  <si>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</si>
  <si>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</si>
  <si>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</si>
  <si>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</si>
  <si>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</si>
  <si>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</si>
  <si>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</si>
  <si>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</si>
  <si>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</si>
  <si>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</si>
  <si>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</si>
  <si>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</si>
  <si>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</si>
  <si>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</si>
  <si>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</si>
  <si>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</si>
  <si>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</si>
  <si>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</si>
  <si>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</si>
  <si>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</si>
  <si>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</si>
  <si>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</si>
  <si>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</si>
  <si>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</si>
  <si>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</si>
  <si>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</si>
  <si>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</si>
  <si>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</si>
  <si>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</si>
  <si>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</si>
  <si>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</si>
  <si>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</si>
  <si>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</si>
  <si>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</si>
  <si>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</si>
  <si>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</si>
  <si>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</si>
  <si>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</si>
  <si>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</si>
  <si>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</si>
  <si>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</si>
  <si>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</si>
  <si>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</si>
  <si>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</si>
  <si>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</si>
  <si>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</si>
  <si>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</si>
  <si>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</si>
  <si>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</si>
  <si>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</si>
  <si>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</si>
  <si>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</si>
  <si>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</si>
  <si>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</si>
  <si>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</si>
  <si>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</si>
  <si>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</si>
  <si>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</si>
  <si>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</si>
  <si>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</si>
  <si>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</si>
  <si>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</si>
  <si>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</si>
  <si>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</si>
  <si>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</si>
  <si>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</si>
  <si>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</si>
  <si>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</si>
  <si>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</si>
  <si>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</si>
  <si>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</si>
  <si>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</si>
  <si>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</si>
  <si>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</si>
  <si>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</si>
  <si>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</si>
  <si>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</si>
  <si>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</si>
  <si>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</si>
  <si>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</si>
  <si>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</si>
  <si>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</si>
  <si>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</si>
  <si>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</si>
  <si>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</si>
  <si>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</si>
  <si>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</si>
  <si>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</si>
  <si>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</si>
  <si>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</si>
  <si>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</si>
  <si>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</si>
  <si>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</si>
  <si>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</si>
  <si>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</si>
  <si>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</si>
  <si>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</si>
  <si>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</si>
  <si>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</si>
  <si>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</si>
  <si>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</si>
  <si>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</si>
  <si>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</si>
  <si>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</si>
  <si>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</si>
  <si>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</si>
  <si>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</si>
  <si>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</si>
  <si>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</si>
  <si>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</si>
  <si>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</si>
  <si>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</si>
  <si>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</si>
  <si>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</si>
  <si>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</si>
  <si>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</si>
  <si>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</si>
  <si>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</si>
  <si>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</si>
  <si>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</si>
  <si>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</si>
  <si>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</si>
  <si>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</si>
  <si>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</si>
  <si>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</si>
  <si>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</si>
  <si>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</si>
  <si>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</si>
  <si>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</si>
  <si>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</si>
  <si>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</si>
  <si>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</si>
  <si>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</si>
  <si>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</si>
  <si>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</si>
  <si>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</si>
  <si>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</si>
  <si>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</si>
  <si>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</si>
  <si>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</si>
  <si>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</si>
  <si>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</si>
  <si>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</si>
  <si>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</si>
  <si>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</si>
  <si>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</si>
  <si>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</si>
  <si>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</si>
  <si>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</si>
  <si>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</si>
  <si>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</si>
  <si>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</si>
  <si>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</si>
  <si>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</si>
  <si>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</si>
  <si>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</si>
  <si>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</si>
  <si>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</si>
  <si>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</si>
  <si>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</si>
  <si>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</si>
  <si>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</si>
  <si>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</si>
  <si>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</si>
  <si>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</si>
  <si>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</si>
  <si>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</si>
  <si>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</si>
  <si>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</si>
  <si>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</si>
  <si>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</si>
  <si>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</si>
  <si>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</si>
  <si>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</si>
  <si>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</si>
  <si>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</si>
  <si>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</si>
  <si>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</si>
  <si>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</si>
  <si>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</si>
  <si>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</si>
  <si>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</si>
  <si>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</si>
  <si>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</si>
  <si>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</si>
  <si>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</si>
  <si>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</si>
  <si>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</si>
  <si>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</si>
  <si>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</si>
  <si>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</si>
  <si>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</si>
  <si>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</si>
  <si>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</si>
  <si>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</si>
  <si>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</si>
  <si>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</si>
  <si>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</si>
  <si>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</si>
  <si>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</si>
  <si>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</si>
  <si>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</si>
  <si>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</si>
  <si>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</si>
  <si>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</si>
  <si>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</si>
  <si>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</si>
  <si>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</si>
  <si>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</si>
  <si>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</si>
  <si>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</si>
  <si>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</si>
  <si>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</si>
  <si>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</si>
  <si>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</si>
  <si>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</si>
  <si>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</si>
  <si>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</si>
  <si>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</si>
  <si>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</si>
  <si>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</si>
  <si>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</si>
  <si>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</si>
  <si>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</si>
  <si>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</si>
  <si>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</si>
  <si>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</si>
  <si>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</si>
  <si>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</si>
  <si>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</si>
  <si>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</si>
  <si>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</si>
  <si>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</si>
  <si>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</si>
  <si>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</si>
  <si>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</si>
  <si>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</si>
  <si>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</si>
  <si>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</si>
  <si>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</si>
  <si>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</si>
  <si>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</si>
  <si>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</si>
  <si>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</si>
  <si>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</si>
  <si>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</si>
  <si>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</si>
  <si>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</si>
  <si>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</si>
  <si>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</si>
  <si>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</si>
  <si>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</si>
  <si>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</si>
  <si>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</si>
  <si>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</si>
  <si>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</si>
  <si>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</si>
  <si>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</si>
  <si>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</si>
  <si>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</si>
  <si>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</si>
  <si>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</si>
  <si>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</si>
  <si>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</si>
  <si>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</si>
  <si>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</si>
  <si>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</si>
  <si>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</si>
  <si>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</si>
  <si>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</si>
  <si>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</si>
  <si>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</si>
  <si>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</si>
  <si>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</si>
  <si>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</si>
  <si>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</si>
  <si>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</si>
  <si>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</si>
  <si>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</si>
  <si>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</si>
  <si>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</si>
  <si>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</si>
  <si>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</si>
  <si>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</si>
  <si>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</si>
  <si>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</si>
  <si>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</si>
  <si>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</si>
  <si>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</si>
  <si>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</si>
  <si>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</si>
  <si>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</si>
  <si>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</si>
  <si>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</si>
  <si>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</si>
  <si>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</si>
  <si>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</si>
  <si>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</si>
  <si>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</si>
  <si>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</si>
  <si>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</si>
  <si>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</si>
  <si>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</si>
  <si>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</si>
  <si>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</si>
  <si>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</si>
  <si>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</si>
  <si>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</si>
  <si>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</si>
  <si>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</si>
  <si>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</si>
  <si>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</si>
  <si>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</si>
  <si>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</si>
  <si>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</si>
  <si>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</si>
  <si>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</si>
  <si>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</si>
  <si>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</si>
  <si>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</si>
  <si>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</si>
  <si>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</si>
  <si>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</si>
  <si>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</si>
  <si>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</si>
  <si>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</si>
  <si>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</si>
  <si>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</si>
  <si>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</si>
  <si>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</si>
  <si>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</si>
  <si>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</si>
  <si>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</si>
  <si>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</si>
  <si>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</si>
  <si>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</si>
  <si>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</si>
  <si>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</si>
  <si>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</si>
  <si>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</si>
  <si>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</si>
  <si>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</si>
  <si>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</si>
  <si>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</si>
  <si>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</si>
  <si>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</si>
  <si>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</si>
  <si>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</si>
  <si>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</si>
  <si>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</si>
  <si>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</si>
  <si>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</si>
  <si>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</si>
  <si>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</si>
  <si>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</si>
  <si>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</si>
  <si>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</si>
  <si>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</si>
  <si>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</si>
  <si>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</si>
  <si>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</si>
  <si>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</si>
  <si>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</si>
  <si>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</si>
  <si>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</si>
  <si>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</si>
  <si>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</si>
  <si>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</si>
  <si>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</si>
  <si>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</si>
  <si>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</si>
  <si>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</si>
  <si>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</si>
  <si>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</si>
  <si>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</si>
  <si>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</si>
  <si>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</si>
  <si>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</si>
  <si>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</si>
  <si>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</si>
  <si>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</si>
  <si>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</si>
  <si>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</si>
  <si>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</si>
  <si>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</si>
  <si>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</si>
  <si>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</si>
  <si>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</si>
  <si>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</si>
  <si>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</si>
  <si>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</si>
  <si>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</si>
  <si>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</si>
  <si>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</si>
  <si>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</si>
  <si>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</si>
  <si>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</si>
  <si>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</si>
  <si>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</si>
  <si>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</si>
  <si>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</si>
  <si>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</si>
  <si>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</si>
  <si>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</si>
  <si>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</si>
  <si>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</si>
  <si>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</si>
  <si>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</si>
  <si>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</si>
  <si>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</si>
  <si>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</si>
  <si>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</si>
  <si>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</si>
  <si>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</si>
  <si>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</si>
  <si>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</si>
  <si>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</si>
  <si>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</si>
  <si>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</si>
  <si>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</si>
  <si>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</si>
  <si>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</si>
  <si>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</si>
  <si>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</si>
  <si>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</si>
  <si>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</si>
  <si>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</si>
  <si>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</si>
  <si>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</si>
  <si>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</si>
  <si>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</si>
  <si>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</si>
  <si>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</si>
  <si>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</si>
  <si>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</si>
  <si>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</si>
  <si>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</si>
  <si>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</si>
  <si>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</si>
  <si>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</si>
  <si>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</si>
  <si>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</si>
  <si>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</si>
  <si>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</si>
  <si>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</si>
  <si>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</si>
  <si>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</si>
  <si>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</si>
  <si>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</si>
  <si>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</si>
  <si>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</si>
  <si>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</si>
  <si>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</si>
  <si>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</si>
  <si>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</si>
  <si>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</si>
  <si>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</si>
  <si>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</si>
  <si>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</si>
  <si>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</si>
  <si>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</si>
  <si>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</si>
  <si>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</si>
  <si>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</si>
  <si>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</si>
  <si>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</si>
  <si>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</si>
  <si>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</si>
  <si>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</si>
  <si>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</si>
  <si>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</si>
  <si>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</si>
  <si>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</si>
  <si>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</si>
  <si>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</si>
  <si>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</si>
  <si>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</si>
  <si>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</si>
  <si>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</si>
  <si>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</si>
  <si>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</si>
  <si>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</si>
  <si>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</si>
  <si>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</si>
  <si>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</si>
  <si>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</si>
  <si>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</si>
  <si>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</si>
  <si>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</si>
  <si>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</si>
  <si>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</si>
  <si>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</si>
  <si>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</si>
  <si>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</si>
  <si>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</si>
  <si>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</si>
  <si>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</si>
  <si>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</si>
  <si>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</si>
  <si>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</si>
  <si>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</si>
  <si>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</si>
  <si>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</si>
  <si>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</si>
  <si>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</si>
  <si>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</si>
  <si>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</si>
  <si>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</si>
  <si>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</si>
  <si>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</si>
  <si>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</si>
  <si>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</si>
  <si>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</si>
  <si>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</si>
  <si>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</si>
  <si>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</si>
  <si>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</si>
  <si>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</si>
  <si>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</si>
  <si>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</si>
  <si>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</si>
  <si>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</si>
  <si>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</si>
  <si>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</si>
  <si>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</si>
  <si>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</si>
  <si>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</si>
  <si>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</si>
  <si>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</si>
  <si>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</si>
  <si>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</si>
  <si>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</si>
  <si>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</si>
  <si>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</si>
  <si>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</si>
  <si>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</si>
  <si>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</si>
  <si>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</si>
  <si>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</si>
  <si>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</si>
  <si>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</si>
  <si>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</si>
  <si>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</si>
  <si>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</si>
  <si>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</si>
  <si>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</si>
  <si>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</si>
  <si>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</si>
  <si>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</si>
  <si>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</si>
  <si>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</si>
  <si>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</si>
  <si>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</si>
  <si>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</si>
  <si>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</si>
  <si>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</si>
  <si>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</si>
  <si>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</si>
  <si>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</si>
  <si>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</si>
  <si>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</si>
  <si>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</si>
  <si>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</si>
  <si>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</si>
  <si>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</si>
  <si>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</si>
  <si>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</si>
  <si>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</si>
  <si>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</si>
  <si>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</si>
  <si>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</si>
  <si>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</si>
  <si>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</si>
  <si>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</si>
  <si>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</si>
  <si>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</si>
  <si>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</si>
  <si>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</si>
  <si>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</si>
  <si>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</si>
  <si>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</si>
  <si>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</si>
  <si>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</si>
  <si>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</si>
  <si>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</si>
  <si>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</si>
  <si>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</si>
  <si>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</si>
  <si>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</si>
  <si>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</si>
  <si>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</si>
  <si>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</si>
  <si>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</si>
  <si>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</si>
  <si>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</si>
  <si>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</si>
  <si>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</si>
  <si>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</si>
  <si>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</si>
  <si>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</si>
  <si>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</si>
  <si>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</si>
  <si>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</si>
  <si>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</si>
  <si>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</si>
  <si>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</si>
  <si>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</si>
  <si>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</si>
  <si>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</si>
  <si>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</si>
  <si>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</si>
  <si>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</si>
  <si>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</si>
  <si>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</si>
  <si>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</si>
  <si>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</si>
  <si>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</si>
  <si>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</si>
  <si>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</si>
  <si>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</si>
  <si>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</si>
  <si>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</si>
  <si>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</si>
  <si>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</si>
  <si>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</si>
  <si>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</si>
  <si>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</si>
  <si>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</si>
  <si>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</si>
  <si>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</si>
  <si>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</si>
  <si>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</si>
  <si>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</si>
  <si>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</si>
  <si>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</si>
  <si>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</si>
  <si>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</si>
  <si>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</si>
  <si>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</si>
  <si>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</si>
  <si>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</si>
  <si>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</si>
  <si>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</si>
  <si>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</si>
  <si>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</si>
  <si>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</si>
  <si>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</si>
  <si>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</si>
  <si>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</si>
  <si>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</si>
  <si>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</si>
  <si>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</si>
  <si>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</si>
  <si>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</si>
  <si>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</si>
  <si>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</si>
  <si>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</si>
  <si>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</si>
  <si>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</si>
  <si>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</si>
  <si>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</si>
  <si>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</si>
  <si>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</si>
  <si>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</si>
  <si>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</si>
  <si>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</si>
  <si>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</si>
  <si>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</si>
  <si>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</si>
  <si>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</si>
  <si>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</si>
  <si>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</si>
  <si>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</si>
  <si>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</si>
  <si>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</si>
  <si>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</si>
  <si>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</si>
  <si>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</si>
  <si>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</si>
  <si>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</si>
  <si>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</si>
  <si>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</si>
  <si>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</si>
  <si>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</si>
  <si>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</si>
  <si>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</si>
  <si>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</si>
  <si>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</si>
  <si>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</si>
  <si>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</si>
  <si>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</si>
  <si>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</si>
  <si>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</si>
  <si>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</si>
  <si>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</si>
  <si>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</si>
  <si>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</si>
  <si>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</si>
  <si>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</si>
  <si>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</si>
  <si>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</si>
  <si>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</si>
  <si>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</si>
  <si>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</si>
  <si>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</si>
  <si>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</si>
  <si>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</si>
  <si>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</si>
  <si>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</si>
  <si>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</si>
  <si>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</si>
  <si>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</si>
  <si>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</si>
  <si>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</si>
  <si>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</si>
  <si>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</si>
  <si>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</si>
  <si>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</si>
  <si>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</si>
  <si>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</si>
  <si>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</si>
  <si>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</si>
  <si>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</si>
  <si>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</si>
  <si>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</si>
  <si>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</si>
  <si>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</si>
  <si>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</si>
  <si>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</si>
  <si>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</si>
  <si>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</si>
  <si>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</si>
  <si>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</si>
  <si>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</si>
  <si>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</si>
  <si>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</si>
  <si>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</si>
  <si>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</si>
  <si>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</si>
  <si>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</si>
  <si>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</si>
  <si>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</si>
  <si>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</si>
  <si>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</si>
  <si>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</si>
  <si>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</si>
  <si>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</si>
  <si>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</si>
  <si>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</si>
  <si>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</si>
  <si>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</si>
  <si>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</si>
  <si>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</si>
  <si>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</si>
  <si>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</si>
  <si>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</si>
  <si>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</si>
  <si>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</si>
  <si>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</si>
  <si>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</si>
  <si>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</si>
  <si>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</si>
  <si>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</si>
  <si>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</si>
  <si>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</si>
  <si>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</si>
  <si>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</si>
  <si>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</si>
  <si>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</si>
  <si>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</si>
  <si>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</si>
  <si>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</si>
  <si>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</si>
  <si>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</si>
  <si>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</si>
  <si>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</si>
  <si>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</si>
  <si>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</si>
  <si>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</si>
  <si>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</si>
  <si>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</si>
  <si>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</si>
  <si>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</si>
  <si>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</si>
  <si>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</si>
  <si>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</si>
  <si>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</si>
  <si>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</si>
  <si>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</si>
  <si>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</si>
  <si>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</si>
  <si>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</si>
  <si>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</si>
  <si>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</si>
  <si>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</si>
  <si>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</si>
  <si>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</si>
  <si>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</si>
  <si>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</si>
  <si>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</si>
  <si>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</si>
  <si>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</si>
  <si>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</si>
  <si>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</si>
  <si>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</si>
  <si>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</si>
  <si>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</si>
  <si>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</si>
  <si>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</si>
  <si>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</si>
  <si>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</si>
  <si>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</si>
  <si>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</si>
  <si>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</si>
  <si>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</si>
  <si>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</si>
  <si>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</si>
  <si>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</si>
  <si>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</si>
  <si>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</si>
  <si>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</si>
  <si>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</si>
  <si>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</si>
  <si>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</si>
  <si>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</si>
  <si>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</si>
  <si>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</si>
  <si>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</si>
  <si>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</si>
  <si>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</si>
  <si>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</si>
  <si>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</si>
  <si>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</si>
  <si>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</si>
  <si>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</si>
  <si>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</si>
  <si>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</si>
  <si>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</si>
  <si>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</si>
  <si>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</si>
  <si>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</si>
  <si>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</si>
  <si>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</si>
  <si>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</si>
  <si>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</si>
  <si>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</si>
  <si>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</si>
  <si>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</si>
  <si>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</si>
  <si>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</si>
  <si>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</si>
  <si>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</si>
  <si>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</si>
  <si>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</si>
  <si>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</si>
  <si>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</si>
  <si>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</si>
  <si>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</si>
  <si>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</si>
  <si>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</si>
  <si>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</si>
  <si>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</si>
  <si>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</si>
  <si>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</si>
  <si>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</si>
  <si>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</si>
  <si>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</si>
  <si>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</si>
  <si>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</si>
  <si>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</si>
  <si>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</si>
  <si>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</si>
  <si>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</si>
  <si>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</si>
  <si>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</si>
  <si>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</si>
  <si>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</si>
  <si>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</si>
  <si>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</si>
  <si>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</si>
  <si>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</si>
  <si>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</si>
  <si>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</si>
  <si>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</si>
  <si>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</si>
  <si>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</si>
  <si>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</si>
  <si>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</si>
  <si>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</si>
  <si>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</si>
  <si>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</si>
  <si>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</si>
  <si>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</si>
  <si>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</si>
  <si>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</si>
  <si>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</si>
  <si>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</si>
  <si>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</si>
  <si>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</si>
  <si>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</si>
  <si>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</si>
  <si>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</si>
  <si>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</si>
  <si>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</si>
  <si>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</si>
  <si>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</si>
  <si>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</si>
  <si>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</si>
  <si>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</si>
  <si>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</si>
  <si>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</si>
  <si>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</si>
  <si>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</si>
  <si>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</si>
  <si>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</si>
  <si>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</si>
  <si>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</si>
  <si>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</si>
  <si>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</si>
  <si>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</si>
  <si>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</si>
  <si>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</si>
  <si>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</si>
  <si>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</si>
  <si>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</si>
  <si>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</si>
  <si>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</si>
  <si>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</si>
  <si>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</si>
  <si>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</si>
  <si>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</si>
  <si>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</si>
  <si>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</si>
  <si>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</si>
  <si>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</si>
  <si>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</si>
  <si>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</si>
  <si>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</si>
  <si>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</si>
  <si>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</si>
  <si>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</si>
  <si>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</si>
  <si>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</si>
  <si>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</si>
  <si>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</si>
  <si>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</si>
  <si>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</si>
  <si>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</si>
  <si>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</si>
  <si>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</si>
  <si>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</si>
  <si>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</si>
  <si>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</si>
  <si>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</si>
  <si>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</si>
  <si>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</si>
  <si>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</si>
  <si>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</si>
  <si>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</si>
  <si>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</si>
  <si>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</si>
  <si>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</si>
  <si>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</si>
  <si>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</si>
  <si>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</si>
  <si>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</si>
  <si>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</si>
  <si>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</si>
  <si>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</si>
  <si>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</si>
  <si>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</si>
  <si>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</si>
  <si>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</si>
  <si>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</si>
  <si>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</si>
  <si>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</si>
  <si>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</si>
  <si>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</si>
  <si>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</si>
  <si>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</si>
  <si>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</si>
  <si>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</si>
  <si>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</si>
  <si>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</si>
  <si>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</si>
  <si>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</si>
  <si>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</si>
  <si>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</si>
  <si>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</si>
  <si>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</si>
  <si>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</si>
  <si>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</si>
  <si>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</si>
  <si>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</si>
  <si>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</si>
  <si>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</si>
  <si>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</si>
  <si>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</si>
  <si>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</si>
  <si>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</si>
  <si>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</si>
  <si>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</si>
  <si>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</si>
  <si>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</si>
  <si>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</si>
  <si>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</si>
  <si>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</si>
  <si>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</si>
  <si>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</si>
  <si>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</si>
  <si>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</si>
  <si>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</si>
  <si>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</si>
  <si>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</si>
  <si>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</si>
  <si>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</si>
  <si>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</si>
  <si>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</si>
  <si>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</si>
  <si>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</si>
  <si>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</si>
  <si>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</si>
  <si>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</si>
  <si>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</si>
  <si>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</si>
  <si>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</si>
  <si>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</si>
  <si>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</si>
  <si>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</si>
  <si>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</si>
  <si>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</si>
  <si>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</si>
  <si>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</si>
  <si>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</si>
  <si>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</si>
  <si>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</si>
  <si>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</si>
  <si>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</si>
  <si>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</si>
  <si>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</si>
  <si>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</si>
  <si>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</si>
  <si>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</si>
  <si>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</si>
  <si>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</si>
  <si>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</si>
  <si>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</si>
  <si>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</si>
  <si>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</si>
  <si>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</si>
  <si>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</si>
  <si>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</si>
  <si>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</si>
  <si>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</si>
  <si>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</si>
  <si>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</si>
  <si>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</si>
  <si>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</si>
  <si>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</si>
  <si>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</si>
  <si>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</si>
  <si>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</si>
  <si>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</si>
  <si>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</si>
  <si>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</si>
  <si>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</si>
  <si>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</si>
  <si>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</si>
  <si>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</si>
  <si>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</si>
  <si>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</si>
  <si>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</si>
  <si>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</si>
  <si>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</si>
  <si>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</si>
  <si>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</si>
  <si>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</si>
  <si>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</si>
  <si>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</si>
  <si>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</si>
  <si>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</si>
  <si>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</si>
  <si>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</si>
  <si>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</si>
  <si>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</si>
  <si>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</si>
  <si>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</si>
  <si>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</si>
  <si>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</si>
  <si>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</si>
  <si>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</si>
  <si>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</si>
  <si>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</si>
  <si>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</si>
  <si>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</si>
  <si>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</si>
  <si>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</si>
  <si>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</si>
  <si>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</si>
  <si>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</si>
  <si>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</si>
  <si>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</si>
  <si>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</si>
  <si>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</si>
  <si>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</si>
  <si>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</si>
  <si>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</si>
  <si>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</si>
  <si>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</si>
  <si>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</si>
  <si>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</si>
  <si>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</si>
  <si>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</si>
  <si>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</si>
  <si>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</si>
  <si>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</si>
  <si>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</si>
  <si>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</si>
  <si>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</si>
  <si>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</si>
  <si>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</si>
  <si>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</si>
  <si>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</si>
  <si>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</si>
  <si>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</si>
  <si>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</si>
  <si>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</si>
  <si>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</si>
  <si>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</si>
  <si>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</si>
  <si>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</si>
  <si>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</si>
  <si>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</si>
  <si>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</si>
  <si>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</si>
  <si>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</si>
  <si>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</si>
  <si>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</si>
  <si>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</si>
  <si>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</si>
  <si>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</si>
  <si>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</si>
  <si>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</si>
  <si>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</si>
  <si>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</si>
  <si>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</si>
  <si>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</si>
  <si>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</si>
  <si>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</si>
  <si>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</si>
  <si>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</si>
  <si>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</si>
  <si>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</si>
  <si>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</si>
  <si>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</si>
  <si>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</si>
  <si>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</si>
  <si>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</si>
  <si>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</si>
  <si>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</si>
  <si>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</si>
  <si>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</si>
  <si>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</si>
  <si>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</si>
  <si>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</si>
  <si>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</si>
  <si>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</si>
  <si>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</si>
  <si>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</si>
  <si>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</si>
  <si>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</si>
  <si>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</si>
  <si>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</si>
  <si>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</si>
  <si>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</si>
  <si>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</si>
  <si>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</si>
  <si>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</si>
  <si>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</si>
  <si>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</si>
  <si>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</si>
  <si>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</si>
  <si>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</si>
  <si>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</si>
  <si>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</si>
  <si>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</si>
  <si>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</si>
  <si>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</si>
  <si>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</si>
  <si>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</si>
  <si>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</si>
  <si>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</si>
  <si>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</si>
  <si>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</si>
  <si>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</si>
  <si>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</si>
  <si>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</si>
  <si>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</si>
  <si>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</si>
  <si>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</si>
  <si>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</si>
  <si>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</si>
  <si>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</si>
  <si>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</si>
  <si>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</si>
  <si>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</si>
  <si>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</si>
  <si>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</si>
  <si>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</si>
  <si>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</si>
  <si>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</si>
  <si>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</si>
  <si>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</si>
  <si>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</si>
  <si>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</si>
  <si>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</si>
  <si>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</si>
  <si>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</si>
  <si>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</si>
  <si>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</si>
  <si>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</si>
  <si>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</si>
  <si>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</si>
  <si>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</si>
  <si>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</si>
  <si>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</si>
  <si>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</si>
  <si>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</si>
  <si>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</si>
  <si>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</si>
  <si>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</si>
  <si>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</si>
  <si>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</si>
  <si>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</si>
  <si>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</si>
  <si>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</si>
  <si>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</si>
  <si>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</si>
  <si>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</si>
  <si>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</si>
  <si>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</si>
  <si>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</si>
  <si>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</si>
  <si>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</si>
  <si>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</si>
  <si>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</si>
  <si>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</si>
  <si>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</si>
  <si>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</si>
  <si>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</si>
  <si>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</si>
  <si>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</si>
  <si>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</si>
  <si>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</si>
  <si>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</si>
  <si>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</si>
  <si>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</si>
  <si>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</si>
  <si>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</si>
  <si>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</si>
  <si>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</si>
  <si>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</si>
  <si>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</si>
  <si>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</si>
  <si>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</si>
  <si>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</si>
  <si>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</si>
  <si>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</si>
  <si>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</si>
  <si>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</si>
  <si>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</si>
  <si>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</si>
  <si>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</si>
  <si>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</si>
  <si>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</si>
  <si>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</si>
  <si>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</si>
  <si>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</si>
  <si>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</si>
  <si>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</si>
  <si>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</si>
  <si>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</si>
  <si>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</si>
  <si>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</si>
  <si>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</si>
  <si>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</si>
  <si>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</si>
  <si>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</si>
  <si>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</si>
  <si>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</si>
  <si>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</si>
  <si>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</si>
  <si>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</si>
  <si>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</si>
  <si>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</si>
  <si>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</si>
  <si>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</si>
  <si>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</si>
  <si>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</si>
  <si>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</si>
  <si>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</si>
  <si>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</si>
  <si>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</si>
  <si>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</si>
  <si>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</si>
  <si>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</si>
  <si>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</si>
  <si>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</si>
  <si>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</si>
  <si>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</si>
  <si>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</si>
  <si>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</si>
  <si>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</si>
  <si>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</si>
  <si>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</si>
  <si>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</si>
  <si>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</si>
  <si>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</si>
  <si>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</si>
  <si>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</si>
  <si>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</si>
  <si>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</si>
  <si>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</si>
  <si>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</si>
  <si>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</si>
  <si>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</si>
  <si>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</si>
  <si>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</si>
  <si>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</si>
  <si>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</si>
  <si>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</si>
  <si>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</si>
  <si>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</si>
  <si>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</si>
  <si>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</si>
  <si>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</si>
  <si>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</si>
  <si>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</si>
  <si>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</si>
  <si>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</si>
  <si>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</si>
  <si>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</si>
  <si>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</si>
  <si>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</si>
  <si>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</si>
  <si>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</si>
  <si>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</si>
  <si>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</si>
  <si>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</si>
  <si>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</si>
  <si>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</si>
  <si>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</si>
  <si>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</si>
  <si>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</si>
  <si>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</si>
  <si>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</si>
  <si>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</si>
  <si>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</si>
  <si>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</si>
  <si>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</si>
  <si>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</si>
  <si>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</si>
  <si>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</si>
  <si>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</si>
  <si>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</si>
  <si>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</si>
  <si>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</si>
  <si>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</si>
  <si>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</si>
  <si>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</si>
  <si>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</si>
  <si>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</si>
  <si>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</si>
  <si>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</si>
  <si>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</si>
  <si>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</si>
  <si>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</si>
  <si>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</si>
  <si>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</si>
  <si>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</si>
  <si>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</si>
  <si>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</si>
  <si>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</si>
  <si>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</si>
  <si>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</si>
  <si>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</si>
  <si>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</si>
  <si>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</si>
  <si>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</si>
  <si>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</si>
  <si>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</si>
  <si>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</si>
  <si>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</si>
  <si>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</si>
  <si>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</si>
  <si>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</si>
  <si>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</si>
  <si>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</si>
  <si>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</si>
  <si>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</si>
  <si>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</si>
  <si>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</si>
  <si>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</si>
  <si>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</si>
  <si>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</si>
  <si>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</si>
  <si>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</si>
  <si>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</si>
  <si>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</si>
  <si>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</si>
  <si>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</si>
  <si>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</si>
  <si>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</si>
  <si>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</si>
  <si>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</si>
  <si>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</si>
  <si>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</si>
  <si>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</si>
  <si>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</si>
  <si>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</si>
  <si>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</si>
  <si>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</si>
  <si>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</si>
  <si>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</si>
  <si>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</si>
  <si>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</si>
  <si>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</si>
  <si>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</si>
  <si>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</si>
  <si>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</si>
  <si>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</si>
  <si>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</si>
  <si>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</si>
  <si>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</si>
  <si>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</si>
  <si>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</si>
  <si>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</si>
  <si>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</si>
  <si>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</si>
  <si>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</si>
  <si>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</si>
  <si>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</si>
  <si>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</si>
  <si>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</si>
  <si>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</si>
  <si>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</si>
  <si>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</si>
  <si>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</si>
  <si>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</si>
  <si>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</si>
  <si>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</si>
  <si>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</si>
  <si>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</si>
  <si>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</si>
  <si>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</si>
  <si>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</si>
  <si>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</si>
  <si>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</si>
  <si>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</si>
  <si>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</si>
  <si>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</si>
  <si>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</si>
  <si>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</si>
  <si>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</si>
  <si>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</si>
  <si>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</si>
  <si>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</si>
  <si>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</si>
  <si>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</si>
  <si>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</si>
  <si>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</si>
  <si>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</si>
  <si>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</si>
  <si>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</si>
  <si>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</si>
  <si>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</si>
  <si>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</si>
  <si>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</si>
  <si>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</si>
  <si>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</si>
  <si>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</si>
  <si>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</si>
  <si>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</si>
  <si>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</si>
  <si>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</si>
  <si>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</si>
  <si>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</si>
  <si>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</si>
  <si>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</si>
  <si>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</si>
  <si>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</si>
  <si>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</si>
  <si>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</si>
  <si>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</si>
  <si>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</si>
  <si>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</si>
  <si>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</si>
  <si>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</si>
  <si>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</si>
  <si>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</si>
  <si>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</si>
  <si>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</si>
  <si>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</si>
  <si>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</si>
  <si>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</si>
  <si>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</si>
  <si>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</si>
  <si>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</si>
  <si>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</si>
  <si>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</si>
  <si>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</si>
  <si>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</si>
  <si>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</si>
  <si>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</si>
  <si>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</si>
  <si>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</si>
  <si>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</si>
  <si>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</si>
  <si>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</si>
  <si>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</si>
  <si>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</si>
  <si>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</si>
  <si>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</si>
  <si>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</si>
  <si>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</si>
  <si>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</si>
  <si>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</si>
  <si>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</si>
  <si>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</si>
  <si>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</si>
  <si>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</si>
  <si>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</si>
  <si>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</si>
  <si>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</si>
  <si>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</si>
  <si>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</si>
  <si>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</si>
  <si>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</si>
  <si>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</si>
  <si>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</si>
  <si>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</si>
  <si>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</si>
  <si>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</si>
  <si>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</si>
  <si>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</si>
  <si>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</si>
  <si>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</si>
  <si>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</si>
  <si>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</si>
  <si>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</si>
  <si>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</si>
  <si>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</si>
  <si>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</si>
  <si>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</si>
  <si>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</si>
  <si>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</si>
  <si>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</si>
  <si>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</si>
  <si>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</si>
  <si>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</si>
  <si>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</si>
  <si>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</si>
  <si>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</si>
  <si>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</si>
  <si>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</si>
  <si>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</si>
  <si>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</si>
  <si>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</si>
  <si>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</si>
  <si>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</si>
  <si>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</si>
  <si>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</si>
  <si>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</si>
  <si>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</si>
  <si>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</si>
  <si>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</si>
  <si>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</si>
  <si>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</si>
  <si>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</si>
  <si>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</si>
  <si>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</si>
  <si>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</si>
  <si>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</si>
  <si>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</si>
  <si>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</si>
  <si>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</si>
  <si>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</si>
  <si>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</si>
  <si>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</si>
  <si>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</si>
  <si>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</si>
  <si>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</si>
  <si>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</si>
  <si>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</si>
  <si>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</si>
  <si>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</si>
  <si>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</si>
  <si>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</si>
  <si>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</si>
  <si>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</si>
  <si>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</si>
  <si>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</si>
  <si>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</si>
  <si>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</si>
  <si>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</si>
  <si>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</si>
  <si>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</si>
  <si>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</si>
  <si>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</si>
  <si>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</si>
  <si>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</si>
  <si>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</si>
  <si>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</si>
  <si>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</si>
  <si>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</si>
  <si>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</si>
  <si>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</si>
  <si>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</si>
  <si>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</si>
  <si>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</si>
  <si>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</si>
  <si>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</si>
  <si>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</si>
  <si>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</si>
  <si>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</si>
  <si>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</si>
  <si>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</si>
  <si>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</si>
  <si>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</si>
  <si>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</si>
  <si>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</si>
  <si>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</si>
  <si>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</si>
  <si>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</si>
  <si>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</si>
  <si>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</si>
  <si>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</si>
  <si>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</si>
  <si>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</si>
  <si>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</si>
  <si>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</si>
  <si>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</si>
  <si>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</si>
  <si>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</si>
  <si>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</si>
  <si>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</si>
  <si>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</si>
  <si>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</si>
  <si>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</si>
  <si>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</si>
  <si>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</si>
  <si>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</si>
  <si>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</si>
  <si>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</si>
  <si>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</si>
  <si>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</si>
  <si>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</si>
  <si>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</si>
  <si>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</si>
  <si>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</si>
  <si>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</si>
  <si>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</si>
  <si>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</si>
  <si>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</si>
  <si>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</si>
  <si>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</si>
  <si>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</si>
  <si>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</si>
  <si>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</si>
  <si>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</si>
  <si>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</si>
  <si>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</si>
  <si>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</si>
  <si>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</si>
  <si>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</si>
  <si>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</si>
  <si>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</si>
  <si>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</si>
  <si>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</si>
  <si>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</si>
  <si>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</si>
  <si>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</si>
  <si>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</si>
  <si>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</si>
  <si>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</si>
  <si>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</si>
  <si>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</si>
  <si>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</si>
  <si>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</si>
  <si>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</si>
  <si>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</si>
  <si>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</si>
  <si>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</si>
  <si>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</si>
  <si>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</si>
  <si>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</si>
  <si>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</si>
  <si>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</si>
  <si>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</si>
  <si>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</si>
  <si>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</si>
  <si>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</si>
  <si>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</si>
  <si>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</si>
  <si>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</si>
  <si>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</si>
  <si>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</si>
  <si>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</si>
  <si>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</si>
  <si>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</si>
  <si>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</si>
  <si>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</si>
  <si>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</si>
  <si>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</si>
  <si>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</si>
  <si>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</si>
  <si>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</si>
  <si>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</si>
  <si>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</si>
  <si>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</si>
  <si>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</si>
  <si>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</si>
  <si>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</si>
  <si>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</si>
  <si>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</si>
  <si>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</si>
  <si>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</si>
  <si>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</si>
  <si>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</si>
  <si>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</si>
  <si>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</si>
  <si>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</si>
  <si>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</si>
  <si>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</si>
  <si>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</si>
  <si>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</si>
  <si>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</si>
  <si>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</si>
  <si>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</si>
  <si>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</si>
  <si>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</si>
  <si>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</si>
  <si>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</si>
  <si>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</si>
  <si>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</si>
  <si>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</si>
  <si>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</si>
  <si>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</si>
  <si>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</si>
  <si>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</si>
  <si>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</si>
  <si>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</si>
  <si>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</si>
  <si>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</si>
  <si>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</si>
  <si>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</si>
  <si>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</si>
  <si>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</si>
  <si>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</si>
  <si>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</si>
  <si>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</si>
  <si>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</si>
  <si>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</si>
  <si>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</si>
  <si>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</si>
  <si>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</si>
  <si>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</si>
  <si>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</si>
  <si>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</si>
  <si>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</si>
  <si>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</si>
  <si>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</si>
  <si>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</si>
  <si>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</si>
  <si>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</si>
  <si>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</si>
  <si>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</si>
  <si>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</si>
  <si>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</si>
  <si>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</si>
  <si>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</si>
  <si>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</si>
  <si>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</si>
  <si>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</si>
  <si>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</si>
  <si>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</si>
  <si>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</si>
  <si>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</si>
  <si>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</si>
  <si>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</si>
  <si>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</si>
  <si>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</si>
  <si>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</si>
  <si>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</si>
  <si>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</si>
  <si>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</si>
  <si>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</si>
  <si>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</si>
  <si>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</si>
  <si>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</si>
  <si>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</si>
  <si>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</si>
  <si>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</si>
  <si>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</si>
  <si>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</si>
  <si>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</si>
  <si>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</si>
  <si>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</si>
  <si>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</si>
  <si>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</si>
  <si>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</si>
  <si>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</si>
  <si>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</si>
  <si>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</si>
  <si>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</si>
  <si>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</si>
  <si>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</si>
  <si>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</si>
  <si>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</si>
  <si>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</si>
  <si>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</si>
  <si>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</si>
  <si>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</si>
  <si>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</si>
  <si>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</si>
  <si>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</si>
  <si>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</si>
  <si>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</si>
  <si>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</si>
  <si>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</si>
  <si>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</si>
  <si>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</si>
  <si>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</si>
  <si>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</si>
  <si>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</si>
  <si>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</si>
  <si>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</si>
  <si>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</si>
  <si>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</si>
  <si>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</si>
  <si>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</si>
  <si>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</si>
  <si>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</si>
  <si>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</si>
  <si>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</si>
  <si>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</si>
  <si>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</si>
  <si>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</si>
  <si>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</si>
  <si>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</si>
  <si>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</si>
  <si>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</si>
  <si>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</si>
  <si>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</si>
  <si>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</si>
  <si>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</si>
  <si>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</si>
  <si>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</si>
  <si>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</si>
  <si>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</si>
  <si>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</si>
  <si>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</si>
  <si>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</si>
  <si>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</si>
  <si>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</si>
  <si>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</si>
  <si>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</si>
  <si>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</si>
  <si>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</si>
  <si>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</si>
  <si>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</si>
  <si>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</si>
  <si>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</si>
  <si>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</si>
  <si>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</si>
  <si>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</si>
  <si>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</si>
  <si>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</si>
  <si>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</si>
  <si>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</si>
  <si>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</si>
  <si>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</si>
  <si>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</si>
  <si>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</si>
  <si>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</si>
  <si>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</si>
  <si>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</si>
  <si>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</si>
  <si>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</si>
  <si>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</si>
  <si>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</si>
  <si>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</si>
  <si>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</si>
  <si>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</si>
  <si>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</si>
  <si>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</si>
  <si>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</si>
  <si>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</si>
  <si>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</si>
  <si>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</si>
  <si>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</si>
  <si>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</si>
  <si>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</si>
  <si>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</si>
  <si>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</si>
  <si>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</si>
  <si>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</si>
  <si>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</si>
  <si>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</si>
  <si>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</si>
  <si>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</si>
  <si>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</si>
  <si>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</si>
  <si>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</si>
  <si>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</si>
  <si>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</si>
  <si>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</si>
  <si>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</si>
  <si>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</si>
  <si>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</si>
  <si>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</si>
  <si>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</si>
  <si>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</si>
  <si>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</si>
  <si>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</si>
  <si>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</si>
  <si>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</si>
  <si>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</si>
  <si>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</si>
  <si>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</si>
  <si>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</si>
  <si>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</si>
  <si>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</si>
  <si>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</si>
  <si>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</si>
  <si>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</si>
  <si>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</si>
  <si>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</si>
  <si>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</si>
  <si>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</si>
  <si>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</si>
  <si>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</si>
  <si>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</si>
  <si>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</si>
  <si>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</si>
  <si>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</si>
  <si>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</si>
  <si>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</si>
  <si>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</si>
  <si>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</si>
  <si>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</si>
  <si>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</si>
  <si>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</si>
  <si>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</si>
  <si>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</si>
  <si>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</si>
  <si>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</si>
  <si>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</si>
  <si>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</si>
  <si>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</si>
  <si>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</si>
  <si>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</si>
  <si>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</si>
  <si>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</si>
  <si>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</si>
  <si>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</si>
  <si>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</si>
  <si>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</si>
  <si>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</si>
  <si>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</si>
  <si>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</si>
  <si>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</si>
  <si>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</si>
  <si>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</si>
  <si>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</si>
  <si>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</si>
  <si>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</si>
  <si>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</si>
  <si>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</si>
  <si>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</si>
  <si>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</si>
  <si>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</si>
  <si>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</si>
  <si>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</si>
  <si>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</si>
  <si>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</si>
  <si>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</si>
  <si>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</si>
  <si>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</si>
  <si>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</si>
  <si>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</si>
  <si>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</si>
  <si>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</si>
  <si>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</si>
  <si>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</si>
  <si>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</si>
  <si>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</si>
  <si>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</si>
  <si>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</si>
  <si>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</si>
  <si>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</si>
  <si>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</si>
  <si>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</si>
  <si>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</si>
  <si>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</si>
  <si>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</si>
  <si>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</si>
  <si>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</si>
  <si>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</si>
  <si>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</si>
  <si>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</si>
  <si>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</si>
  <si>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</si>
  <si>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</si>
  <si>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</si>
  <si>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</si>
  <si>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</si>
  <si>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</si>
  <si>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</si>
  <si>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</si>
  <si>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</si>
  <si>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</si>
  <si>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</si>
  <si>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</si>
  <si>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</si>
  <si>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</si>
  <si>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</si>
  <si>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</si>
  <si>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</si>
  <si>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</si>
  <si>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</si>
  <si>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</si>
  <si>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</si>
  <si>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</si>
  <si>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</si>
  <si>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</si>
  <si>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</si>
  <si>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</si>
  <si>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</si>
  <si>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</si>
  <si>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</si>
  <si>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</si>
  <si>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</si>
  <si>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</si>
  <si>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</si>
  <si>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</si>
  <si>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</si>
  <si>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</si>
  <si>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</si>
  <si>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</si>
  <si>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</si>
  <si>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</si>
  <si>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</si>
  <si>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</si>
  <si>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</si>
  <si>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</si>
  <si>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</si>
  <si>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</si>
  <si>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</si>
  <si>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</si>
  <si>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</si>
  <si>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</si>
  <si>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</si>
  <si>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</si>
  <si>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</si>
  <si>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</si>
  <si>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</si>
  <si>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</si>
  <si>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</si>
  <si>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</si>
  <si>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</si>
  <si>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</si>
  <si>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</si>
  <si>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</si>
  <si>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</si>
  <si>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</si>
  <si>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</si>
  <si>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</si>
  <si>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</si>
  <si>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</si>
  <si>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</si>
  <si>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</si>
  <si>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</si>
  <si>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</si>
  <si>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</si>
  <si>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</si>
  <si>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</si>
  <si>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</si>
  <si>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</si>
  <si>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</si>
  <si>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</si>
  <si>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</si>
  <si>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</si>
  <si>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</si>
  <si>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</si>
  <si>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</si>
  <si>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</si>
  <si>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</si>
  <si>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</si>
  <si>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</si>
  <si>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</si>
  <si>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</si>
  <si>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</si>
  <si>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</si>
  <si>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</si>
  <si>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</si>
  <si>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</si>
  <si>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</si>
  <si>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</si>
  <si>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</si>
  <si>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</si>
  <si>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</si>
  <si>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</si>
  <si>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</si>
  <si>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</si>
  <si>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</si>
  <si>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</si>
  <si>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</si>
  <si>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</si>
  <si>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</si>
  <si>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</si>
  <si>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</si>
  <si>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</si>
  <si>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</si>
  <si>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</si>
  <si>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</si>
  <si>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</si>
  <si>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</si>
  <si>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</si>
  <si>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</si>
  <si>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</si>
  <si>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</si>
  <si>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</si>
  <si>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</si>
  <si>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</si>
  <si>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</si>
  <si>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</si>
  <si>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</si>
  <si>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</si>
  <si>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</si>
  <si>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</si>
  <si>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</si>
  <si>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</si>
  <si>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</si>
  <si>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</si>
  <si>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</si>
  <si>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</si>
  <si>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</si>
  <si>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</si>
  <si>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</si>
  <si>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</si>
  <si>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</si>
  <si>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</si>
  <si>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</si>
  <si>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</si>
  <si>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</si>
  <si>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</si>
  <si>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</si>
  <si>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</si>
  <si>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</si>
  <si>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</si>
  <si>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</si>
  <si>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</si>
  <si>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</si>
  <si>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</si>
  <si>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</si>
  <si>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</si>
  <si>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</si>
  <si>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</si>
  <si>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</si>
  <si>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</si>
  <si>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</si>
  <si>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</si>
  <si>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</si>
  <si>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</si>
  <si>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</si>
  <si>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</si>
  <si>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</si>
  <si>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</si>
  <si>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</si>
  <si>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</si>
  <si>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</si>
  <si>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</si>
  <si>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</si>
  <si>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</si>
  <si>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</si>
  <si>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</si>
  <si>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</si>
  <si>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</si>
  <si>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</si>
  <si>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</si>
  <si>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</si>
  <si>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</si>
  <si>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</si>
  <si>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</si>
  <si>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</si>
  <si>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</si>
  <si>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</si>
  <si>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</si>
  <si>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</si>
  <si>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</si>
  <si>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</si>
  <si>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</si>
  <si>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</si>
  <si>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</si>
  <si>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</si>
  <si>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</si>
  <si>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</si>
  <si>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</si>
  <si>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</si>
  <si>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</si>
  <si>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</si>
  <si>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</si>
  <si>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</si>
  <si>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</si>
  <si>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</si>
  <si>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</si>
  <si>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</si>
  <si>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</si>
  <si>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</si>
  <si>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</si>
  <si>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</si>
  <si>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</si>
  <si>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</si>
  <si>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</si>
  <si>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</si>
  <si>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</si>
  <si>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</si>
  <si>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</si>
  <si>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</si>
  <si>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</si>
  <si>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</si>
  <si>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</si>
  <si>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</si>
  <si>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</si>
  <si>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</si>
  <si>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</si>
  <si>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</si>
  <si>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</si>
  <si>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</si>
  <si>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</si>
  <si>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</si>
  <si>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</si>
  <si>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</si>
  <si>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</si>
  <si>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</si>
  <si>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</si>
  <si>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</si>
  <si>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</si>
  <si>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</si>
  <si>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</si>
  <si>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</si>
  <si>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</si>
  <si>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</si>
  <si>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</si>
  <si>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</si>
  <si>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</si>
  <si>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</si>
  <si>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</si>
  <si>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</si>
  <si>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</si>
  <si>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</si>
  <si>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</si>
  <si>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</si>
  <si>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</si>
  <si>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</si>
  <si>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</si>
  <si>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</si>
  <si>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</si>
  <si>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</si>
  <si>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</si>
  <si>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</si>
  <si>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</si>
  <si>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</si>
  <si>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</si>
  <si>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</si>
  <si>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</si>
  <si>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</si>
  <si>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</si>
  <si>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</si>
  <si>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</si>
  <si>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</si>
  <si>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</si>
  <si>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</si>
  <si>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</si>
  <si>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</si>
  <si>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</si>
  <si>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</si>
  <si>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</si>
  <si>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</si>
  <si>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</si>
  <si>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</si>
  <si>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</si>
  <si>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</si>
  <si>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</si>
  <si>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</si>
  <si>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</si>
  <si>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</si>
  <si>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</si>
  <si>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</si>
  <si>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</si>
  <si>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</si>
  <si>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</si>
  <si>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</si>
  <si>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</si>
  <si>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</si>
  <si>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</si>
  <si>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</si>
  <si>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</si>
  <si>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</si>
  <si>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</si>
  <si>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</si>
  <si>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</si>
  <si>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</si>
  <si>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</si>
  <si>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</si>
  <si>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</si>
  <si>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</si>
  <si>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</si>
  <si>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</si>
  <si>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</si>
  <si>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</si>
  <si>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</si>
  <si>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</si>
  <si>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</si>
  <si>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</si>
  <si>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</si>
  <si>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</si>
  <si>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</si>
  <si>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</si>
  <si>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</si>
  <si>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</si>
  <si>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</si>
  <si>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</si>
  <si>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</si>
  <si>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</si>
  <si>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</si>
  <si>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</si>
  <si>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</si>
  <si>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</si>
  <si>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</si>
  <si>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</si>
  <si>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</si>
  <si>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</si>
  <si>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</si>
  <si>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</si>
  <si>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</si>
  <si>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</si>
  <si>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</si>
  <si>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</si>
  <si>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</si>
  <si>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</si>
  <si>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</si>
  <si>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</si>
  <si>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</si>
  <si>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</si>
  <si>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</si>
  <si>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</si>
  <si>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</si>
  <si>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</si>
  <si>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</si>
  <si>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</si>
  <si>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</si>
  <si>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</si>
  <si>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</si>
  <si>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</si>
  <si>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</si>
  <si>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</si>
  <si>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</si>
  <si>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</si>
  <si>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</si>
  <si>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</si>
  <si>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</si>
  <si>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</si>
  <si>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</si>
  <si>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</si>
  <si>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</si>
  <si>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</si>
  <si>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</si>
  <si>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</si>
  <si>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</si>
  <si>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</si>
  <si>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</si>
  <si>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</si>
  <si>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</si>
  <si>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</si>
  <si>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</si>
  <si>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</si>
  <si>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</si>
  <si>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</si>
  <si>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</si>
  <si>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</si>
  <si>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</si>
  <si>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</si>
  <si>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</si>
  <si>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</si>
  <si>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</si>
  <si>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</si>
  <si>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</si>
  <si>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</si>
  <si>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</si>
  <si>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</si>
  <si>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</si>
  <si>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</si>
  <si>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</si>
  <si>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</si>
  <si>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</si>
  <si>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</si>
  <si>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</si>
  <si>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</si>
  <si>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</si>
  <si>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</si>
  <si>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</si>
  <si>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</si>
  <si>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</si>
  <si>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</si>
  <si>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</si>
  <si>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</si>
  <si>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</si>
  <si>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</si>
  <si>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</si>
  <si>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</si>
  <si>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</si>
  <si>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</si>
  <si>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</si>
  <si>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</si>
  <si>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</si>
  <si>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</si>
  <si>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</si>
  <si>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</si>
  <si>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</si>
  <si>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</si>
  <si>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</si>
  <si>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</si>
  <si>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</si>
  <si>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</si>
  <si>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</si>
  <si>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</si>
  <si>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</si>
  <si>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</si>
  <si>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</si>
  <si>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</si>
  <si>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</si>
  <si>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</si>
  <si>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</si>
  <si>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</si>
  <si>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</si>
  <si>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</si>
  <si>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</si>
  <si>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</si>
  <si>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</si>
  <si>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</si>
  <si>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</si>
  <si>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</si>
  <si>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</si>
  <si>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</si>
  <si>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</si>
  <si>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</si>
  <si>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</si>
  <si>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</si>
  <si>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</si>
  <si>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</si>
  <si>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</si>
  <si>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</si>
  <si>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</si>
  <si>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</si>
  <si>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</si>
  <si>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</si>
  <si>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</si>
  <si>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</si>
  <si>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</si>
  <si>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</si>
  <si>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</si>
  <si>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</si>
  <si>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</si>
  <si>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</si>
  <si>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</si>
  <si>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</si>
  <si>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</si>
  <si>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</si>
  <si>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</si>
  <si>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</si>
  <si>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</si>
  <si>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</si>
  <si>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</si>
  <si>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</si>
  <si>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</si>
  <si>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</si>
  <si>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</si>
  <si>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</si>
  <si>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</si>
  <si>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</si>
  <si>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</si>
  <si>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</si>
  <si>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</si>
  <si>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</si>
  <si>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</si>
  <si>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</si>
  <si>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</si>
  <si>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</si>
  <si>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</si>
  <si>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</si>
  <si>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</si>
  <si>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</si>
  <si>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</si>
  <si>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</si>
  <si>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</si>
  <si>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</si>
  <si>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</si>
  <si>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</si>
  <si>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</si>
  <si>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</si>
  <si>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</si>
  <si>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</si>
  <si>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</si>
  <si>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</si>
  <si>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</si>
  <si>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</si>
  <si>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</si>
  <si>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</si>
  <si>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</si>
  <si>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</si>
  <si>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</si>
  <si>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</si>
  <si>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</si>
  <si>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</si>
  <si>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</si>
  <si>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</si>
  <si>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</si>
  <si>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</si>
  <si>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</si>
  <si>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</si>
  <si>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</si>
  <si>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</si>
  <si>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</si>
  <si>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</si>
  <si>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</si>
  <si>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</si>
  <si>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</si>
  <si>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</si>
  <si>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</si>
  <si>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</si>
  <si>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</si>
  <si>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</si>
  <si>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</si>
  <si>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</si>
  <si>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</si>
  <si>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</si>
  <si>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</si>
  <si>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</si>
  <si>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</si>
  <si>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</si>
  <si>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</si>
  <si>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</si>
  <si>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</si>
  <si>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</si>
  <si>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</si>
  <si>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</si>
  <si>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</si>
  <si>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</si>
  <si>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</si>
  <si>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</si>
  <si>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</si>
  <si>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</si>
  <si>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</si>
  <si>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</si>
  <si>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</si>
  <si>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</si>
  <si>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</si>
  <si>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</si>
  <si>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</si>
  <si>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</si>
  <si>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</si>
  <si>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</si>
  <si>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</si>
  <si>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</si>
  <si>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</si>
  <si>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</si>
  <si>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</si>
  <si>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</si>
  <si>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</si>
  <si>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</si>
  <si>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</si>
  <si>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</si>
  <si>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</si>
  <si>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</si>
  <si>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</si>
  <si>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</si>
  <si>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</si>
  <si>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</si>
  <si>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</si>
  <si>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</si>
  <si>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</si>
  <si>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</si>
  <si>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</si>
  <si>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</si>
  <si>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</si>
  <si>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</si>
  <si>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</si>
  <si>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</si>
  <si>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</si>
  <si>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</si>
  <si>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</si>
  <si>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</si>
  <si>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</si>
  <si>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</si>
  <si>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</si>
  <si>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</si>
  <si>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</si>
  <si>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</si>
  <si>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</si>
  <si>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</si>
  <si>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</si>
  <si>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</si>
  <si>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</si>
  <si>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</si>
  <si>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</si>
  <si>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</si>
  <si>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</si>
  <si>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</si>
  <si>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</si>
  <si>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</si>
  <si>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</si>
  <si>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</si>
  <si>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</si>
  <si>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</si>
  <si>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</si>
  <si>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</si>
  <si>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</si>
  <si>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</si>
  <si>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</si>
  <si>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</si>
  <si>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</si>
  <si>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</si>
  <si>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</si>
  <si>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</si>
  <si>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</si>
  <si>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</si>
  <si>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</si>
  <si>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</si>
  <si>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</si>
  <si>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</si>
  <si>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</si>
  <si>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</si>
  <si>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</si>
  <si>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</si>
  <si>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</si>
  <si>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</si>
  <si>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</si>
  <si>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</si>
  <si>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</si>
  <si>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</si>
  <si>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</si>
  <si>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</si>
  <si>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</si>
  <si>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</si>
  <si>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</si>
  <si>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</si>
  <si>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</si>
  <si>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</si>
  <si>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</si>
  <si>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</si>
  <si>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</si>
  <si>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</si>
  <si>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</si>
  <si>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</si>
  <si>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</si>
  <si>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</si>
  <si>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</si>
  <si>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</si>
  <si>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</si>
  <si>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</si>
  <si>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</si>
  <si>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</si>
  <si>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</si>
  <si>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</si>
  <si>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</si>
  <si>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</si>
  <si>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</si>
  <si>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</si>
  <si>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</si>
  <si>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</si>
  <si>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</si>
  <si>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</si>
  <si>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</si>
  <si>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</si>
  <si>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</si>
  <si>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</si>
  <si>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</si>
  <si>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</si>
  <si>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</si>
  <si>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</si>
  <si>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</si>
  <si>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</si>
  <si>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</si>
  <si>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</si>
  <si>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</si>
  <si>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</si>
  <si>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</si>
  <si>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</si>
  <si>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</si>
  <si>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</si>
  <si>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</si>
  <si>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</si>
  <si>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</si>
  <si>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</si>
  <si>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</si>
  <si>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</si>
  <si>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</si>
  <si>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</si>
  <si>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</si>
  <si>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</si>
  <si>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</si>
  <si>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</si>
  <si>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</si>
  <si>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</si>
  <si>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</si>
  <si>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</si>
  <si>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</si>
  <si>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</si>
  <si>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</si>
  <si>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</si>
  <si>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</si>
  <si>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</si>
  <si>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</si>
  <si>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</si>
  <si>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</si>
  <si>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</si>
  <si>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</si>
  <si>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</si>
  <si>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</si>
  <si>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</si>
  <si>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</si>
  <si>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</si>
  <si>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</si>
  <si>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</si>
  <si>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</si>
  <si>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</si>
  <si>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</si>
  <si>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</si>
  <si>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</si>
  <si>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</si>
  <si>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</si>
  <si>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</si>
  <si>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</si>
  <si>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</si>
  <si>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</si>
  <si>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</si>
  <si>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</si>
  <si>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</si>
  <si>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</si>
  <si>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</si>
  <si>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</si>
  <si>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</si>
  <si>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</si>
  <si>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</si>
  <si>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</si>
  <si>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</si>
  <si>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</si>
  <si>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</si>
  <si>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</si>
  <si>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</si>
  <si>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</si>
  <si>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</si>
  <si>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</si>
  <si>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</si>
  <si>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</si>
  <si>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</si>
  <si>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</si>
  <si>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</si>
  <si>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</si>
  <si>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</si>
  <si>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</si>
  <si>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</si>
  <si>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</si>
  <si>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</si>
  <si>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</si>
  <si>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</si>
  <si>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</si>
  <si>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</si>
  <si>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</si>
  <si>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</si>
  <si>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</si>
  <si>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</si>
  <si>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</si>
  <si>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</si>
  <si>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</si>
  <si>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</si>
  <si>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</si>
  <si>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</si>
  <si>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</si>
  <si>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</si>
  <si>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</si>
  <si>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</si>
  <si>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</si>
  <si>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</si>
  <si>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</si>
  <si>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</si>
  <si>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</si>
  <si>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</si>
  <si>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</si>
  <si>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</si>
  <si>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</si>
  <si>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</si>
  <si>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</si>
  <si>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</si>
  <si>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</si>
  <si>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</si>
  <si>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</si>
  <si>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</si>
  <si>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</si>
  <si>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</si>
  <si>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</si>
  <si>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</si>
  <si>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</si>
  <si>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</si>
  <si>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</si>
  <si>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</si>
  <si>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</si>
  <si>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</si>
  <si>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</si>
  <si>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</si>
  <si>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</si>
  <si>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</si>
  <si>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</si>
  <si>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</si>
  <si>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</si>
  <si>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</si>
  <si>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</si>
  <si>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</si>
  <si>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</si>
  <si>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</si>
  <si>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</si>
  <si>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</si>
  <si>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</si>
  <si>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</si>
  <si>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</si>
  <si>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</si>
  <si>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</si>
  <si>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</si>
  <si>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</si>
  <si>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</si>
  <si>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</si>
  <si>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</si>
  <si>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</si>
  <si>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</si>
  <si>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</si>
  <si>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</si>
  <si>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</si>
  <si>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</si>
  <si>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</si>
  <si>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</si>
  <si>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</si>
  <si>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</si>
  <si>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</si>
  <si>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</si>
  <si>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</si>
  <si>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</si>
  <si>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</si>
  <si>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</si>
  <si>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</si>
  <si>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</si>
  <si>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</si>
  <si>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</si>
  <si>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</si>
  <si>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</si>
  <si>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</si>
  <si>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</si>
  <si>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</si>
  <si>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</si>
  <si>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</si>
  <si>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</si>
  <si>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</si>
  <si>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</si>
  <si>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</si>
  <si>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</si>
  <si>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</si>
  <si>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</si>
  <si>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</si>
  <si>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</si>
  <si>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</si>
  <si>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</si>
  <si>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</si>
  <si>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</si>
  <si>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</si>
  <si>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</si>
  <si>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</si>
  <si>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</si>
  <si>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</si>
  <si>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</si>
  <si>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</si>
  <si>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</si>
  <si>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</si>
  <si>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</si>
  <si>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</si>
  <si>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</si>
  <si>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</si>
  <si>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</si>
  <si>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</si>
  <si>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</si>
  <si>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</si>
  <si>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</si>
  <si>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</si>
  <si>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</si>
  <si>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</si>
  <si>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</si>
  <si>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</si>
  <si>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</si>
  <si>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</si>
  <si>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</si>
  <si>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</si>
  <si>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</si>
  <si>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</si>
  <si>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</si>
  <si>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</si>
  <si>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</si>
  <si>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</si>
  <si>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</si>
  <si>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</si>
  <si>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</si>
  <si>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</si>
  <si>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</si>
  <si>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</si>
  <si>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</si>
  <si>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</si>
  <si>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</si>
  <si>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</si>
  <si>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</si>
  <si>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</si>
  <si>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</si>
  <si>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</si>
  <si>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</si>
  <si>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</si>
  <si>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</si>
  <si>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</si>
  <si>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</si>
  <si>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</si>
  <si>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</si>
  <si>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</si>
  <si>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</si>
  <si>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</si>
  <si>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</si>
  <si>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</si>
  <si>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</si>
  <si>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</si>
  <si>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</si>
  <si>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</si>
  <si>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</si>
  <si>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</si>
  <si>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</si>
  <si>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</si>
  <si>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</si>
  <si>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</si>
  <si>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</si>
  <si>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</si>
  <si>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</si>
  <si>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</si>
  <si>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</si>
  <si>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</si>
  <si>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</si>
  <si>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</si>
  <si>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</si>
  <si>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</si>
  <si>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</si>
  <si>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</si>
  <si>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</si>
  <si>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</si>
  <si>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</si>
  <si>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</si>
  <si>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</si>
  <si>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</si>
  <si>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</si>
  <si>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</si>
  <si>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</si>
  <si>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</si>
  <si>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</si>
  <si>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</si>
  <si>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</si>
  <si>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</si>
  <si>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</si>
  <si>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</si>
  <si>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</si>
  <si>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</si>
  <si>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</si>
  <si>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</si>
  <si>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</si>
  <si>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</si>
  <si>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</si>
  <si>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</si>
  <si>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</si>
  <si>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</si>
  <si>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</si>
  <si>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</si>
  <si>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</si>
  <si>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</si>
  <si>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</si>
  <si>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</si>
  <si>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</si>
  <si>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</si>
  <si>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</si>
  <si>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</si>
  <si>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</si>
  <si>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</si>
  <si>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</si>
  <si>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</si>
  <si>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</si>
  <si>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</si>
  <si>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</si>
  <si>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</si>
  <si>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</si>
  <si>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</si>
  <si>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</si>
  <si>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</si>
  <si>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</si>
  <si>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</si>
  <si>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</si>
  <si>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</si>
  <si>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</si>
  <si>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</si>
  <si>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</si>
  <si>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</si>
  <si>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</si>
  <si>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</si>
  <si>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</si>
  <si>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</si>
  <si>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</si>
  <si>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</si>
  <si>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</si>
  <si>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</si>
  <si>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</si>
  <si>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</si>
  <si>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</si>
  <si>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</si>
  <si>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</si>
  <si>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</si>
  <si>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</si>
  <si>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</si>
  <si>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</si>
  <si>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</si>
  <si>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</si>
  <si>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</si>
  <si>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</si>
  <si>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</si>
  <si>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</si>
  <si>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</si>
  <si>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</si>
  <si>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</si>
  <si>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</si>
  <si>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</si>
  <si>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</si>
  <si>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</si>
  <si>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</si>
  <si>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</si>
  <si>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</si>
  <si>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</si>
  <si>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</si>
  <si>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</si>
  <si>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</si>
  <si>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</si>
  <si>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</si>
  <si>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</si>
  <si>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</si>
  <si>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</si>
  <si>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</si>
  <si>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</si>
  <si>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</si>
  <si>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</si>
  <si>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</si>
  <si>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</si>
  <si>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</si>
  <si>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</si>
  <si>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</si>
  <si>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</si>
  <si>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</si>
  <si>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</si>
  <si>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</si>
  <si>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</si>
  <si>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</si>
  <si>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</si>
  <si>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</si>
  <si>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</si>
  <si>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</si>
  <si>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</si>
  <si>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</si>
  <si>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</si>
  <si>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</si>
  <si>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</si>
  <si>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</si>
  <si>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</si>
  <si>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</si>
  <si>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</si>
  <si>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</si>
  <si>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</si>
  <si>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</si>
  <si>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</si>
  <si>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</si>
  <si>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</si>
  <si>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</si>
  <si>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</si>
  <si>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</si>
  <si>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</si>
  <si>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</si>
  <si>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</si>
  <si>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</si>
  <si>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</si>
  <si>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</si>
  <si>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</si>
  <si>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</si>
  <si>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</si>
  <si>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</si>
  <si>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</si>
  <si>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</si>
  <si>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</si>
  <si>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</si>
  <si>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</si>
  <si>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</si>
  <si>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</si>
  <si>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</si>
  <si>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</si>
  <si>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</si>
  <si>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</si>
  <si>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</si>
  <si>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</si>
  <si>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</si>
  <si>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</si>
  <si>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</si>
  <si>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</si>
  <si>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</si>
  <si>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</si>
  <si>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</si>
  <si>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</si>
  <si>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</si>
  <si>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</si>
  <si>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</si>
  <si>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</si>
  <si>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</si>
  <si>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</si>
  <si>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</si>
  <si>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</si>
  <si>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</si>
  <si>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</si>
  <si>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</si>
  <si>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</si>
  <si>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</si>
  <si>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</si>
  <si>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</si>
  <si>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</si>
  <si>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</si>
  <si>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</si>
  <si>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</si>
  <si>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</si>
  <si>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</si>
  <si>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</si>
  <si>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</si>
  <si>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</si>
  <si>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</si>
  <si>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</si>
  <si>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</si>
  <si>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</si>
  <si>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</si>
  <si>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</si>
  <si>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</si>
  <si>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</si>
  <si>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</si>
  <si>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</si>
  <si>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</si>
  <si>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</si>
  <si>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</si>
  <si>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</si>
  <si>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</si>
  <si>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</si>
  <si>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</si>
  <si>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</si>
  <si>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</si>
  <si>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</si>
  <si>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</si>
  <si>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</si>
  <si>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</si>
  <si>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</si>
  <si>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</si>
  <si>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</si>
  <si>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</si>
  <si>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</si>
  <si>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</si>
  <si>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</si>
  <si>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</si>
  <si>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</si>
  <si>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</si>
  <si>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</si>
  <si>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</si>
  <si>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</si>
  <si>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</si>
  <si>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</si>
  <si>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</si>
  <si>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</si>
  <si>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</si>
  <si>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</si>
  <si>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</si>
  <si>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</si>
  <si>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</si>
  <si>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</si>
  <si>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</si>
  <si>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</si>
  <si>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</si>
  <si>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</si>
  <si>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</si>
  <si>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</si>
  <si>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</si>
  <si>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</si>
  <si>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</si>
  <si>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</si>
  <si>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</si>
  <si>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</si>
  <si>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</si>
  <si>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</si>
  <si>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</si>
  <si>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</si>
  <si>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</si>
  <si>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</si>
  <si>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</si>
  <si>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</si>
  <si>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</si>
  <si>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</si>
  <si>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</si>
  <si>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</si>
  <si>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</si>
  <si>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</si>
  <si>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</si>
  <si>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</si>
  <si>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</si>
  <si>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</si>
  <si>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</si>
  <si>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</si>
  <si>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</si>
  <si>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</si>
  <si>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</si>
  <si>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</si>
  <si>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</si>
  <si>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</si>
  <si>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</si>
  <si>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</si>
  <si>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</si>
  <si>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</si>
  <si>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</si>
  <si>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</si>
  <si>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</si>
  <si>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</si>
  <si>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</si>
  <si>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</si>
  <si>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</si>
  <si>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</si>
  <si>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</si>
  <si>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</si>
  <si>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</si>
  <si>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</si>
  <si>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</si>
  <si>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</si>
  <si>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</si>
  <si>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</si>
  <si>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</si>
  <si>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</si>
  <si>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</si>
  <si>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</si>
  <si>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</si>
  <si>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</si>
  <si>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</si>
  <si>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</si>
  <si>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</si>
  <si>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</si>
  <si>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</si>
  <si>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</si>
  <si>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</si>
  <si>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</si>
  <si>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</si>
  <si>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</si>
  <si>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</si>
  <si>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</si>
  <si>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</si>
  <si>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</si>
  <si>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</si>
  <si>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</si>
  <si>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</si>
  <si>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</si>
  <si>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</si>
  <si>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</si>
  <si>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</si>
  <si>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</si>
  <si>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</si>
  <si>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</si>
  <si>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</si>
  <si>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</si>
  <si>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</si>
  <si>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</si>
  <si>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</si>
  <si>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</si>
  <si>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</si>
  <si>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</si>
  <si>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</si>
  <si>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</si>
  <si>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</si>
  <si>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</si>
  <si>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</si>
  <si>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</si>
  <si>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</si>
  <si>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</si>
  <si>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</si>
  <si>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</si>
  <si>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</si>
  <si>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</si>
  <si>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</si>
  <si>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</si>
  <si>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</si>
  <si>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</si>
  <si>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</si>
  <si>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</si>
  <si>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</si>
  <si>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</si>
  <si>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</si>
  <si>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</si>
  <si>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</si>
  <si>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</si>
  <si>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</si>
  <si>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</si>
  <si>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</si>
  <si>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</si>
  <si>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</si>
  <si>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</si>
  <si>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</si>
  <si>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</si>
  <si>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</si>
  <si>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</si>
  <si>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</si>
  <si>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</si>
  <si>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</si>
  <si>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</si>
  <si>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</si>
  <si>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</si>
  <si>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</si>
  <si>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</si>
  <si>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</si>
  <si>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</si>
  <si>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</si>
  <si>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</si>
  <si>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</si>
  <si>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</si>
  <si>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</si>
  <si>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</si>
  <si>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</si>
  <si>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</si>
  <si>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</si>
  <si>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</si>
  <si>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</si>
  <si>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</si>
  <si>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</si>
  <si>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</si>
  <si>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</si>
  <si>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</si>
  <si>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</si>
  <si>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</si>
  <si>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</si>
  <si>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</si>
  <si>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</si>
  <si>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</si>
  <si>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</si>
  <si>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</si>
  <si>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</si>
  <si>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</si>
  <si>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</si>
  <si>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</si>
  <si>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</si>
  <si>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</si>
  <si>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</si>
  <si>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</si>
  <si>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</si>
  <si>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</si>
  <si>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</si>
  <si>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</si>
  <si>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</si>
  <si>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</si>
  <si>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</si>
  <si>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</si>
  <si>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</si>
  <si>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</si>
  <si>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</si>
  <si>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</si>
  <si>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</si>
  <si>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</si>
  <si>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</si>
  <si>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</si>
  <si>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</si>
  <si>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</si>
  <si>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</si>
  <si>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</si>
  <si>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</si>
  <si>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</si>
  <si>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</si>
  <si>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</si>
  <si>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</si>
  <si>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</si>
  <si>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</si>
  <si>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</si>
  <si>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</si>
  <si>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</si>
  <si>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</si>
  <si>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</si>
  <si>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</si>
  <si>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</si>
  <si>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</si>
  <si>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</si>
  <si>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</si>
  <si>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</si>
  <si>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</si>
  <si>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</si>
  <si>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</si>
  <si>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</si>
  <si>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</si>
  <si>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</si>
  <si>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</si>
  <si>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</si>
  <si>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</si>
  <si>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</si>
  <si>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</si>
  <si>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</si>
  <si>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</si>
  <si>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</si>
  <si>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</si>
  <si>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</si>
  <si>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</si>
  <si>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</si>
  <si>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</si>
  <si>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</si>
  <si>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</si>
  <si>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</si>
  <si>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</si>
  <si>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</si>
  <si>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</si>
  <si>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</si>
  <si>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</si>
  <si>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</si>
  <si>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</si>
  <si>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</si>
  <si>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</si>
  <si>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</si>
  <si>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</si>
  <si>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</si>
  <si>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</si>
  <si>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</si>
  <si>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</si>
  <si>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</si>
  <si>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</si>
  <si>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</si>
  <si>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</si>
  <si>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</si>
  <si>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</si>
  <si>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</si>
  <si>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</si>
  <si>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</si>
  <si>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</si>
  <si>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</si>
  <si>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</si>
  <si>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</si>
  <si>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</si>
  <si>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</si>
  <si>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</si>
  <si>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</si>
  <si>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</si>
  <si>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</si>
  <si>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</si>
  <si>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</si>
  <si>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</si>
  <si>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</si>
  <si>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</si>
  <si>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</si>
  <si>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</si>
  <si>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</si>
  <si>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</si>
  <si>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</si>
  <si>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</si>
  <si>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</si>
  <si>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</si>
  <si>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</si>
  <si>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</si>
  <si>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</si>
  <si>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</si>
  <si>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</si>
  <si>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</si>
  <si>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</si>
  <si>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</si>
  <si>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</si>
  <si>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</si>
  <si>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</si>
  <si>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</si>
  <si>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</si>
  <si>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</si>
  <si>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</si>
  <si>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</si>
  <si>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</si>
  <si>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</si>
  <si>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</si>
  <si>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</si>
  <si>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</si>
  <si>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</si>
  <si>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</si>
  <si>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</si>
  <si>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</si>
  <si>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</si>
  <si>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</si>
  <si>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</si>
  <si>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</si>
  <si>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</si>
  <si>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</si>
  <si>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</si>
  <si>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</si>
  <si>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</si>
  <si>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</si>
  <si>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</si>
  <si>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</si>
  <si>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</si>
  <si>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</si>
  <si>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</si>
  <si>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</si>
  <si>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</si>
  <si>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</si>
  <si>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</si>
  <si>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</si>
  <si>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</si>
  <si>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</si>
  <si>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</si>
  <si>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</si>
  <si>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</si>
  <si>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</si>
  <si>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</si>
  <si>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</si>
  <si>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</si>
  <si>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</si>
  <si>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</si>
  <si>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</si>
  <si>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</si>
  <si>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</si>
  <si>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</si>
  <si>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</si>
  <si>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</si>
  <si>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</si>
  <si>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</si>
  <si>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</si>
  <si>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</si>
  <si>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</si>
  <si>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</si>
  <si>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</si>
  <si>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</si>
  <si>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</si>
  <si>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</si>
  <si>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</si>
  <si>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</si>
  <si>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</si>
  <si>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</si>
  <si>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</si>
  <si>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</si>
  <si>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</si>
  <si>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</si>
  <si>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</si>
  <si>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</si>
  <si>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</si>
  <si>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</si>
  <si>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</si>
  <si>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</si>
  <si>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</si>
  <si>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</si>
  <si>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</si>
  <si>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</si>
  <si>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</si>
  <si>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</si>
  <si>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</si>
  <si>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</si>
  <si>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</si>
  <si>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</si>
  <si>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</si>
  <si>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</si>
  <si>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</si>
  <si>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</si>
  <si>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</si>
  <si>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</si>
  <si>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</si>
  <si>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</si>
  <si>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</si>
  <si>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</si>
  <si>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</si>
  <si>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</si>
  <si>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</si>
  <si>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</si>
  <si>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</si>
  <si>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</si>
  <si>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</si>
  <si>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</si>
  <si>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</si>
  <si>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</si>
  <si>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</si>
  <si>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</si>
  <si>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</si>
  <si>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</si>
  <si>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</si>
  <si>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</si>
  <si>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</si>
  <si>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</si>
  <si>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</si>
  <si>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</si>
  <si>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</si>
  <si>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</si>
  <si>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</si>
  <si>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</si>
  <si>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</si>
  <si>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</si>
  <si>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</si>
  <si>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</si>
  <si>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</si>
  <si>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</si>
  <si>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</si>
  <si>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</si>
  <si>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</si>
  <si>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</si>
  <si>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</si>
  <si>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</si>
  <si>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</si>
  <si>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</si>
  <si>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</si>
  <si>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</si>
  <si>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</si>
  <si>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</si>
  <si>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</si>
  <si>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</si>
  <si>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</si>
  <si>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</si>
  <si>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</si>
  <si>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</si>
  <si>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</si>
  <si>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</si>
  <si>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</si>
  <si>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</si>
  <si>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</si>
  <si>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</si>
  <si>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</si>
  <si>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</si>
  <si>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</si>
  <si>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</si>
  <si>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</si>
  <si>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</si>
  <si>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</si>
  <si>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</si>
  <si>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</si>
  <si>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</si>
  <si>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</si>
  <si>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</si>
  <si>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</si>
  <si>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</si>
  <si>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</si>
  <si>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</si>
  <si>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</si>
  <si>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</si>
  <si>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</si>
  <si>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</si>
  <si>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</si>
  <si>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</si>
  <si>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</si>
  <si>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</si>
  <si>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</si>
  <si>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</si>
  <si>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</si>
  <si>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</si>
  <si>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</si>
  <si>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</si>
  <si>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</si>
  <si>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</si>
  <si>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</si>
  <si>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</si>
  <si>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</si>
  <si>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</si>
  <si>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</si>
  <si>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</si>
  <si>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</si>
  <si>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</si>
  <si>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</si>
  <si>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</si>
  <si>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</si>
  <si>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</si>
  <si>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</si>
  <si>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</si>
  <si>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</si>
  <si>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</si>
  <si>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</si>
  <si>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</si>
  <si>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</si>
  <si>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</si>
  <si>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</si>
  <si>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</si>
  <si>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</si>
  <si>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</si>
  <si>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</si>
  <si>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</si>
  <si>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</si>
  <si>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</si>
  <si>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</si>
  <si>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</si>
  <si>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</si>
  <si>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</si>
  <si>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</si>
  <si>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</si>
  <si>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</si>
  <si>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</si>
  <si>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</si>
  <si>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</si>
  <si>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</si>
  <si>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</si>
  <si>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</si>
  <si>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</si>
  <si>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</si>
  <si>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</si>
  <si>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</si>
  <si>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</si>
  <si>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</si>
  <si>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</si>
  <si>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</si>
  <si>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</si>
  <si>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</si>
  <si>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</si>
  <si>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</si>
  <si>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</si>
  <si>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</si>
  <si>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</si>
  <si>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</si>
  <si>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</si>
  <si>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</si>
  <si>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</si>
  <si>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</si>
  <si>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</si>
  <si>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</si>
  <si>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</si>
  <si>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</si>
  <si>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</si>
  <si>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</si>
  <si>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</si>
  <si>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</si>
  <si>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</si>
  <si>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</si>
  <si>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</si>
  <si>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</si>
  <si>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</si>
  <si>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</si>
  <si>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</si>
  <si>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</si>
  <si>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</si>
  <si>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</si>
  <si>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</si>
  <si>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</si>
  <si>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</si>
  <si>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</si>
  <si>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</si>
  <si>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</si>
  <si>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</si>
  <si>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</si>
  <si>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</si>
  <si>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</si>
  <si>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</si>
  <si>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</si>
  <si>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</si>
  <si>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</si>
  <si>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</si>
  <si>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</si>
  <si>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</si>
  <si>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</si>
  <si>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</si>
  <si>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</si>
  <si>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</si>
  <si>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</si>
  <si>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</si>
  <si>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</si>
  <si>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</si>
  <si>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</si>
  <si>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</si>
  <si>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</si>
  <si>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</si>
  <si>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</si>
  <si>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</si>
  <si>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</si>
  <si>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</si>
  <si>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</si>
  <si>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</si>
  <si>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</si>
  <si>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</si>
  <si>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</si>
  <si>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</si>
  <si>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</si>
  <si>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</si>
  <si>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</si>
  <si>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</si>
  <si>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</si>
  <si>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</si>
  <si>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</si>
  <si>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</si>
  <si>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</si>
  <si>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</si>
  <si>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</si>
  <si>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</si>
  <si>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</si>
  <si>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</si>
  <si>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</si>
  <si>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</si>
  <si>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</si>
  <si>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</si>
  <si>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</si>
  <si>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</si>
  <si>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</si>
  <si>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</si>
  <si>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</si>
  <si>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</si>
  <si>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</si>
  <si>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</si>
  <si>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</si>
  <si>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</si>
  <si>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</si>
  <si>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</si>
  <si>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</si>
  <si>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</si>
  <si>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</si>
  <si>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</si>
  <si>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</si>
  <si>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</si>
  <si>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</si>
  <si>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</si>
  <si>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</si>
  <si>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</si>
  <si>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</si>
  <si>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</si>
  <si>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</si>
  <si>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</si>
  <si>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</si>
  <si>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</si>
  <si>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</si>
  <si>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</si>
  <si>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</si>
  <si>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</si>
  <si>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</si>
  <si>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</si>
  <si>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</si>
  <si>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</si>
  <si>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</si>
  <si>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</si>
  <si>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</si>
  <si>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</si>
  <si>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</si>
  <si>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</si>
  <si>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</si>
  <si>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</si>
  <si>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</si>
  <si>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</si>
  <si>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</si>
  <si>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</si>
  <si>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</si>
  <si>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</si>
  <si>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</si>
  <si>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</si>
  <si>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</si>
  <si>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</si>
  <si>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</si>
  <si>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</si>
  <si>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</si>
  <si>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</si>
  <si>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</si>
  <si>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</si>
  <si>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</si>
  <si>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</si>
  <si>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</si>
  <si>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</si>
  <si>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</si>
  <si>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</si>
  <si>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</si>
  <si>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</si>
  <si>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</si>
  <si>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</si>
  <si>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</si>
  <si>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</si>
  <si>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</si>
  <si>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</si>
  <si>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</si>
  <si>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</si>
  <si>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</si>
  <si>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</si>
  <si>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</si>
  <si>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</si>
  <si>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</si>
  <si>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</si>
  <si>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</si>
  <si>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</si>
  <si>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</si>
  <si>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</si>
  <si>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</si>
  <si>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</si>
  <si>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</si>
  <si>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</si>
  <si>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</si>
  <si>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</si>
  <si>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</si>
  <si>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</si>
  <si>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</si>
  <si>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</si>
  <si>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</si>
  <si>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</si>
  <si>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</si>
  <si>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</si>
  <si>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</si>
  <si>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</si>
  <si>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</si>
  <si>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</si>
  <si>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</si>
  <si>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</si>
  <si>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</si>
  <si>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</si>
  <si>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</si>
  <si>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</si>
  <si>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</si>
  <si>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</si>
  <si>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</si>
  <si>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</si>
  <si>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</si>
  <si>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</si>
  <si>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</si>
  <si>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</si>
  <si>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</si>
  <si>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</si>
  <si>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</si>
  <si>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</si>
  <si>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</si>
  <si>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</si>
  <si>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</si>
  <si>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</si>
  <si>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</si>
  <si>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</si>
  <si>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</si>
  <si>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</si>
  <si>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</si>
  <si>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</si>
  <si>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</si>
  <si>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</si>
  <si>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</si>
  <si>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</si>
  <si>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</si>
  <si>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</si>
  <si>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</si>
  <si>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</si>
  <si>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</si>
  <si>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</si>
  <si>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</si>
  <si>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</si>
  <si>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</si>
  <si>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</si>
  <si>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</si>
  <si>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</si>
  <si>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</si>
  <si>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</si>
  <si>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</si>
  <si>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</si>
  <si>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</si>
  <si>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</si>
  <si>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</si>
  <si>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</si>
  <si>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</si>
  <si>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</si>
  <si>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</si>
  <si>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</si>
  <si>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</si>
  <si>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</si>
  <si>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</si>
  <si>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</si>
  <si>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</si>
  <si>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</si>
  <si>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</si>
  <si>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</si>
  <si>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</si>
  <si>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</si>
  <si>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</si>
  <si>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</si>
  <si>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</si>
  <si>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</si>
  <si>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</si>
  <si>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</si>
  <si>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</si>
  <si>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</si>
  <si>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</si>
  <si>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</si>
  <si>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</si>
  <si>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</si>
  <si>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</si>
  <si>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</si>
  <si>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</si>
  <si>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</si>
  <si>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</si>
  <si>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</si>
  <si>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</si>
  <si>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</si>
  <si>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</si>
  <si>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</si>
  <si>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</si>
  <si>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</si>
  <si>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</si>
  <si>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</si>
  <si>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</si>
  <si>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</si>
  <si>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</si>
  <si>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</si>
  <si>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</si>
  <si>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</si>
  <si>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</si>
  <si>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</si>
  <si>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</si>
  <si>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</si>
  <si>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</si>
  <si>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</si>
  <si>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</si>
  <si>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</si>
  <si>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</si>
  <si>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</si>
  <si>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</si>
  <si>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</si>
  <si>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</si>
  <si>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</si>
  <si>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</si>
  <si>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</si>
  <si>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</si>
  <si>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</si>
  <si>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</si>
  <si>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</si>
  <si>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</si>
  <si>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</si>
  <si>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</si>
  <si>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</si>
  <si>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</si>
  <si>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</si>
  <si>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</si>
  <si>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</si>
  <si>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</si>
  <si>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</si>
  <si>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</si>
  <si>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</si>
  <si>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</si>
  <si>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</si>
  <si>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</si>
  <si>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</si>
  <si>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</si>
  <si>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</si>
  <si>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</si>
  <si>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</si>
  <si>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</si>
  <si>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</si>
  <si>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</si>
  <si>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</si>
  <si>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</si>
  <si>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</si>
  <si>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</si>
  <si>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</si>
  <si>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</si>
  <si>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</si>
  <si>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</si>
  <si>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</si>
  <si>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</si>
  <si>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</si>
  <si>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</si>
  <si>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</si>
  <si>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</si>
  <si>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</si>
  <si>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</si>
  <si>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</si>
  <si>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</si>
  <si>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</si>
  <si>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</si>
  <si>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</si>
  <si>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</si>
  <si>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</si>
  <si>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</si>
  <si>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</si>
  <si>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</si>
  <si>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</si>
  <si>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</si>
  <si>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</si>
  <si>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</si>
  <si>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</si>
  <si>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</si>
  <si>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</si>
  <si>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</si>
  <si>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</si>
  <si>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</si>
  <si>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</si>
  <si>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</si>
  <si>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</si>
  <si>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</si>
  <si>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</si>
  <si>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</si>
  <si>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</si>
  <si>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</si>
  <si>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</si>
  <si>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</si>
  <si>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</si>
  <si>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</si>
  <si>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</si>
  <si>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</si>
  <si>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</si>
  <si>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</si>
  <si>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</si>
  <si>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</si>
  <si>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</si>
  <si>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</si>
  <si>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</si>
  <si>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</si>
  <si>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</si>
  <si>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</si>
  <si>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</si>
  <si>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</si>
  <si>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</si>
  <si>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</si>
  <si>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</si>
  <si>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</si>
  <si>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</si>
  <si>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</si>
  <si>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</si>
  <si>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</si>
  <si>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</si>
  <si>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</si>
  <si>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</si>
  <si>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</si>
  <si>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</si>
  <si>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</si>
  <si>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</si>
  <si>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</si>
  <si>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</si>
  <si>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</si>
  <si>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</si>
  <si>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</si>
  <si>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</si>
  <si>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</si>
  <si>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</si>
  <si>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</si>
  <si>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</si>
  <si>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</si>
  <si>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</si>
  <si>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</si>
  <si>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</si>
  <si>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</si>
  <si>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</si>
  <si>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</si>
  <si>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</si>
  <si>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</si>
  <si>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</si>
  <si>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</si>
  <si>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</si>
  <si>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</si>
  <si>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</si>
  <si>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</si>
  <si>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</si>
  <si>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</si>
  <si>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</si>
  <si>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</si>
  <si>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</si>
  <si>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</si>
  <si>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</si>
  <si>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</si>
  <si>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</si>
  <si>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</si>
  <si>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</si>
  <si>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</si>
  <si>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</si>
  <si>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</si>
  <si>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</si>
  <si>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</si>
  <si>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</si>
  <si>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</si>
  <si>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</si>
  <si>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</si>
  <si>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</si>
  <si>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</si>
  <si>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</si>
  <si>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</si>
  <si>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</si>
  <si>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</si>
  <si>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</si>
  <si>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</si>
  <si>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</si>
  <si>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</si>
  <si>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</si>
  <si>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</si>
  <si>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</si>
  <si>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</si>
  <si>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</si>
  <si>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</si>
  <si>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</si>
  <si>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</si>
  <si>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</si>
  <si>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</si>
  <si>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</si>
  <si>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</si>
  <si>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</si>
  <si>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</si>
  <si>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</si>
  <si>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</si>
  <si>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</si>
  <si>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</si>
  <si>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</si>
  <si>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</si>
  <si>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</si>
  <si>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</si>
  <si>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</si>
  <si>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</si>
  <si>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</si>
  <si>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</si>
  <si>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</si>
  <si>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</si>
  <si>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</si>
  <si>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</si>
  <si>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</si>
  <si>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</si>
  <si>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</si>
  <si>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</si>
  <si>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</si>
  <si>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</si>
  <si>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</si>
  <si>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</si>
  <si>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</si>
  <si>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</si>
  <si>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</si>
  <si>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</si>
  <si>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</si>
  <si>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</si>
  <si>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</si>
  <si>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</si>
  <si>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</si>
  <si>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</si>
  <si>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</si>
  <si>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</si>
  <si>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</si>
  <si>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</si>
  <si>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</si>
  <si>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</si>
  <si>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</si>
  <si>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</si>
  <si>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</si>
  <si>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</si>
  <si>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</si>
  <si>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</si>
  <si>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</si>
  <si>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</si>
  <si>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</si>
  <si>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</si>
  <si>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</si>
  <si>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</si>
  <si>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</si>
  <si>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</si>
  <si>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</si>
  <si>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</si>
  <si>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</si>
  <si>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</si>
  <si>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</si>
  <si>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</si>
  <si>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</si>
  <si>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</si>
  <si>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</si>
  <si>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</si>
  <si>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</si>
  <si>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</si>
  <si>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</si>
  <si>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</si>
  <si>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</si>
  <si>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</si>
  <si>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</si>
  <si>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</si>
  <si>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</si>
  <si>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</si>
  <si>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</si>
  <si>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</si>
  <si>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</si>
  <si>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</si>
  <si>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</si>
  <si>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</si>
  <si>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</si>
  <si>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</si>
  <si>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</si>
  <si>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</si>
  <si>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</si>
  <si>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</si>
  <si>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</si>
  <si>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</si>
  <si>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</si>
  <si>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</si>
  <si>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</si>
  <si>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</si>
  <si>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</si>
  <si>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</si>
  <si>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</si>
  <si>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</si>
  <si>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</si>
  <si>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</si>
  <si>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</si>
  <si>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</si>
  <si>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</si>
  <si>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</si>
  <si>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</si>
  <si>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</si>
  <si>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</si>
  <si>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</si>
  <si>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</si>
  <si>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</si>
  <si>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</si>
  <si>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</si>
  <si>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</si>
  <si>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</si>
  <si>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</si>
  <si>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</si>
  <si>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</si>
  <si>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</si>
  <si>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</si>
  <si>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</si>
  <si>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</si>
  <si>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</si>
  <si>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</si>
  <si>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</si>
  <si>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</si>
  <si>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</si>
  <si>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</si>
  <si>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</si>
  <si>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</si>
  <si>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</si>
  <si>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</si>
  <si>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</si>
  <si>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</si>
  <si>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</si>
  <si>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</si>
  <si>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</si>
  <si>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</si>
  <si>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</si>
  <si>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</si>
  <si>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</si>
  <si>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</si>
  <si>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</si>
  <si>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</si>
  <si>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</si>
  <si>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</si>
  <si>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</si>
  <si>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</si>
  <si>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</si>
  <si>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</si>
  <si>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</si>
  <si>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</si>
  <si>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</si>
  <si>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</si>
  <si>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</si>
  <si>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</si>
  <si>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</si>
  <si>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</si>
  <si>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</si>
  <si>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</si>
  <si>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</si>
  <si>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</si>
  <si>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</si>
  <si>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</si>
  <si>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</si>
  <si>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</si>
  <si>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</si>
  <si>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</si>
  <si>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</si>
  <si>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</si>
  <si>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</si>
  <si>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</si>
  <si>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</si>
  <si>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</si>
  <si>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</si>
  <si>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</si>
  <si>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</si>
  <si>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</si>
  <si>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</si>
  <si>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</si>
  <si>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</si>
  <si>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</si>
  <si>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</si>
  <si>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</si>
  <si>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</si>
  <si>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</si>
  <si>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</si>
  <si>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</si>
  <si>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</si>
  <si>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</si>
  <si>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</si>
  <si>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</si>
  <si>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</si>
  <si>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</si>
  <si>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</si>
  <si>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</si>
  <si>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</si>
  <si>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</si>
  <si>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</si>
  <si>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</si>
  <si>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</si>
  <si>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</si>
  <si>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</si>
  <si>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</si>
  <si>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</si>
  <si>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</si>
  <si>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</si>
  <si>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</si>
  <si>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</si>
  <si>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</si>
  <si>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</si>
  <si>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</si>
  <si>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</si>
  <si>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</si>
  <si>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</si>
  <si>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</si>
  <si>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</si>
  <si>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</si>
  <si>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</si>
  <si>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</si>
  <si>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</si>
  <si>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</si>
  <si>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</si>
  <si>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</si>
  <si>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</si>
  <si>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</si>
  <si>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</si>
  <si>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</si>
  <si>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</si>
  <si>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</si>
  <si>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</si>
  <si>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</si>
  <si>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</si>
  <si>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</si>
  <si>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</si>
  <si>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</si>
  <si>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</si>
  <si>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</si>
  <si>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</si>
  <si>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</si>
  <si>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</si>
  <si>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</si>
  <si>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</si>
  <si>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</si>
  <si>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</si>
  <si>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</si>
  <si>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</si>
  <si>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</si>
  <si>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</si>
  <si>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</si>
  <si>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</si>
  <si>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</si>
  <si>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</si>
  <si>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</si>
  <si>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</si>
  <si>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</si>
  <si>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</si>
  <si>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</si>
  <si>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</si>
  <si>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</si>
  <si>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</si>
  <si>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</si>
  <si>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</si>
  <si>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</si>
  <si>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</si>
  <si>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</si>
  <si>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</si>
  <si>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</si>
  <si>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</si>
  <si>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</si>
  <si>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</si>
  <si>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</si>
  <si>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</si>
  <si>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</si>
  <si>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</si>
  <si>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</si>
  <si>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</si>
  <si>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</si>
  <si>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</si>
  <si>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</si>
  <si>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</si>
  <si>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</si>
  <si>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</si>
  <si>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</si>
  <si>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</si>
  <si>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</si>
  <si>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</si>
  <si>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</si>
  <si>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</si>
  <si>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</si>
  <si>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</si>
  <si>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</si>
  <si>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</si>
  <si>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</si>
  <si>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</si>
  <si>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</si>
  <si>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</si>
  <si>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</si>
  <si>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</si>
  <si>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</si>
  <si>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</si>
  <si>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</si>
  <si>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</si>
  <si>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</si>
  <si>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</si>
  <si>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</si>
  <si>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</si>
  <si>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</si>
  <si>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</si>
  <si>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</si>
  <si>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</si>
  <si>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</si>
  <si>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</si>
  <si>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</si>
  <si>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</si>
  <si>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</si>
  <si>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</si>
  <si>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</si>
  <si>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</si>
  <si>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</si>
  <si>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</si>
  <si>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</si>
  <si>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</si>
  <si>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</si>
  <si>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</si>
  <si>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</si>
  <si>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</si>
  <si>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</si>
  <si>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</si>
  <si>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</si>
  <si>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</si>
  <si>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</si>
  <si>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</si>
  <si>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</si>
  <si>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</si>
  <si>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</si>
  <si>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</si>
  <si>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</si>
  <si>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</si>
  <si>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</si>
  <si>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</si>
  <si>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</si>
  <si>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</si>
  <si>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</si>
  <si>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</si>
  <si>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</si>
  <si>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</si>
  <si>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</si>
  <si>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</si>
  <si>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</si>
  <si>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</si>
  <si>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</si>
  <si>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</si>
  <si>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</si>
  <si>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</si>
  <si>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</si>
  <si>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</si>
  <si>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</si>
  <si>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</si>
  <si>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</si>
  <si>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</si>
  <si>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</si>
  <si>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</si>
  <si>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</si>
  <si>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</si>
  <si>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</si>
  <si>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</si>
  <si>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</si>
  <si>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</si>
  <si>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</si>
  <si>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</si>
  <si>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</si>
  <si>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</si>
  <si>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</si>
  <si>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</si>
  <si>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</si>
  <si>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</si>
  <si>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</si>
  <si>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</si>
  <si>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</si>
  <si>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</si>
  <si>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</si>
  <si>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</si>
  <si>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</si>
  <si>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</si>
  <si>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</si>
  <si>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</si>
  <si>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</si>
  <si>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</si>
  <si>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</si>
  <si>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</si>
  <si>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</si>
  <si>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</si>
  <si>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</si>
  <si>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</si>
  <si>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</si>
  <si>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</si>
  <si>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</si>
  <si>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</si>
  <si>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</si>
  <si>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</si>
  <si>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</si>
  <si>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</si>
  <si>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</si>
  <si>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</si>
  <si>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</si>
  <si>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</si>
  <si>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</si>
  <si>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</si>
  <si>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</si>
  <si>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</si>
  <si>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</si>
  <si>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</si>
  <si>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</si>
  <si>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</si>
  <si>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</si>
  <si>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</si>
  <si>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</si>
  <si>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</si>
  <si>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</si>
  <si>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</si>
  <si>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</si>
  <si>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</si>
  <si>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</si>
  <si>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</si>
  <si>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</si>
  <si>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</si>
  <si>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</si>
  <si>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</si>
  <si>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</si>
  <si>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</si>
  <si>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</si>
  <si>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</si>
  <si>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</si>
  <si>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</si>
  <si>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</si>
  <si>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</si>
  <si>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</si>
  <si>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</si>
  <si>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</si>
  <si>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</si>
  <si>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</si>
  <si>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</si>
  <si>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</si>
  <si>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</si>
  <si>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</si>
  <si>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</si>
  <si>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</si>
  <si>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</si>
  <si>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</si>
  <si>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</si>
  <si>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</si>
  <si>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</si>
  <si>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</si>
  <si>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</si>
  <si>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</si>
  <si>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</si>
  <si>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</si>
  <si>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</si>
  <si>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</si>
  <si>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</si>
  <si>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</si>
  <si>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</si>
  <si>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</si>
  <si>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</si>
  <si>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</si>
  <si>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</si>
  <si>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</si>
  <si>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</si>
  <si>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</si>
  <si>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</si>
  <si>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</si>
  <si>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</si>
  <si>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</si>
  <si>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</si>
  <si>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</si>
  <si>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</si>
  <si>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</si>
  <si>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</si>
  <si>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</si>
  <si>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</si>
  <si>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</si>
  <si>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</si>
  <si>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</si>
  <si>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</si>
  <si>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</si>
  <si>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</si>
  <si>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</si>
  <si>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</si>
  <si>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</si>
  <si>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</si>
  <si>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</si>
  <si>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</si>
  <si>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</si>
  <si>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</si>
  <si>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</si>
  <si>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</si>
  <si>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</si>
  <si>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</si>
  <si>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</si>
  <si>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</si>
  <si>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</si>
  <si>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</si>
  <si>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</si>
  <si>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</si>
  <si>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</si>
  <si>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</si>
  <si>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</si>
  <si>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</si>
  <si>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</si>
  <si>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</si>
  <si>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</si>
  <si>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</si>
  <si>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</si>
  <si>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</si>
  <si>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</si>
  <si>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</si>
  <si>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</si>
  <si>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</si>
  <si>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</si>
  <si>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</si>
  <si>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</si>
  <si>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</si>
  <si>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</si>
  <si>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</si>
  <si>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</si>
  <si>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</si>
  <si>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</si>
  <si>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</si>
  <si>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</si>
  <si>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</si>
  <si>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</si>
  <si>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</si>
  <si>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</si>
  <si>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</si>
  <si>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</si>
  <si>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</si>
  <si>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</si>
  <si>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</si>
  <si>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</si>
  <si>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</si>
  <si>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</si>
  <si>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</si>
  <si>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</si>
  <si>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</si>
  <si>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</si>
  <si>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</si>
  <si>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</si>
  <si>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</si>
  <si>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</si>
  <si>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</si>
  <si>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</si>
  <si>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</si>
  <si>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</si>
  <si>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</si>
  <si>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</si>
  <si>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</si>
  <si>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</si>
  <si>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</si>
  <si>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</si>
  <si>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</si>
  <si>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</si>
  <si>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</si>
  <si>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</si>
  <si>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</si>
  <si>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</si>
  <si>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</si>
  <si>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</si>
  <si>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</si>
  <si>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</si>
  <si>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</si>
  <si>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</si>
  <si>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</si>
  <si>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</si>
  <si>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</si>
  <si>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</si>
  <si>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</si>
  <si>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</si>
  <si>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</si>
  <si>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</si>
  <si>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</si>
  <si>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</si>
  <si>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</si>
  <si>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</si>
  <si>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</si>
  <si>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</si>
  <si>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</si>
  <si>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</si>
  <si>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</si>
  <si>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</si>
  <si>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</si>
  <si>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</si>
  <si>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</si>
  <si>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</si>
  <si>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</si>
  <si>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</si>
  <si>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</si>
  <si>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</si>
  <si>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</si>
  <si>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</si>
  <si>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</si>
  <si>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</si>
  <si>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</si>
  <si>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</si>
  <si>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</si>
  <si>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</si>
  <si>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</si>
  <si>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</si>
  <si>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</si>
  <si>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</si>
  <si>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</si>
  <si>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</si>
  <si>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</si>
  <si>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</si>
  <si>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</si>
  <si>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</si>
  <si>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</si>
  <si>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</si>
  <si>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</si>
  <si>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</si>
  <si>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</si>
  <si>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</si>
  <si>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</si>
  <si>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</si>
  <si>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</si>
  <si>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</si>
  <si>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</si>
  <si>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</si>
  <si>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</si>
  <si>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</si>
  <si>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</si>
  <si>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</si>
  <si>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</si>
  <si>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</si>
  <si>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</si>
  <si>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</si>
  <si>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</si>
  <si>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</si>
  <si>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</si>
  <si>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</si>
  <si>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</si>
  <si>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</si>
  <si>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</si>
  <si>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</si>
  <si>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</si>
  <si>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</si>
  <si>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</si>
  <si>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</si>
  <si>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</si>
  <si>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</si>
  <si>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</si>
  <si>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</si>
  <si>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</si>
  <si>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</si>
  <si>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</si>
  <si>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</si>
  <si>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</si>
  <si>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</si>
  <si>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</si>
  <si>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</si>
  <si>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</si>
  <si>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</si>
  <si>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</si>
  <si>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</si>
  <si>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</si>
  <si>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</si>
  <si>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</si>
  <si>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</si>
  <si>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</si>
  <si>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</si>
  <si>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</si>
  <si>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</si>
  <si>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</si>
  <si>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</si>
  <si>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</si>
  <si>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</si>
  <si>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</si>
  <si>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</si>
  <si>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</si>
  <si>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</si>
  <si>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</si>
  <si>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</si>
  <si>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</si>
  <si>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</si>
  <si>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</si>
  <si>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</si>
  <si>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</si>
  <si>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</si>
  <si>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</si>
  <si>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</si>
  <si>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</si>
  <si>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</si>
  <si>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</si>
  <si>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</si>
  <si>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</si>
  <si>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</si>
  <si>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</si>
  <si>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</si>
  <si>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</si>
  <si>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</si>
  <si>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</si>
  <si>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</si>
  <si>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</si>
  <si>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</si>
  <si>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</si>
  <si>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</si>
  <si>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</si>
  <si>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</si>
  <si>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</si>
  <si>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</si>
  <si>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</si>
  <si>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</si>
  <si>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</si>
  <si>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</si>
  <si>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</si>
  <si>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</si>
  <si>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</si>
  <si>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</si>
  <si>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</si>
  <si>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</si>
  <si>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</si>
  <si>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</si>
  <si>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</si>
  <si>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</si>
  <si>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</si>
  <si>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</si>
  <si>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</si>
  <si>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</si>
  <si>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</si>
  <si>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</si>
  <si>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</si>
  <si>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</si>
  <si>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</si>
  <si>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</si>
  <si>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</si>
  <si>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</si>
  <si>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</si>
  <si>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</si>
  <si>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</si>
  <si>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</si>
  <si>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</si>
  <si>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</si>
  <si>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</si>
  <si>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</si>
  <si>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</si>
  <si>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</si>
  <si>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</si>
  <si>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</si>
  <si>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</si>
  <si>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</si>
  <si>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</si>
  <si>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</si>
  <si>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</si>
  <si>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</si>
  <si>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</si>
  <si>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</si>
  <si>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</si>
  <si>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</si>
  <si>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</si>
  <si>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</si>
  <si>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</si>
  <si>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</si>
  <si>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</si>
  <si>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</si>
  <si>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</si>
  <si>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</si>
  <si>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</si>
  <si>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</si>
  <si>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</si>
  <si>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</si>
  <si>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</si>
  <si>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</si>
  <si>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</si>
  <si>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</si>
  <si>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</si>
  <si>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</si>
  <si>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</si>
  <si>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</si>
  <si>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</si>
  <si>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</si>
  <si>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</si>
  <si>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</si>
  <si>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</si>
  <si>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</si>
  <si>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</si>
  <si>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</si>
  <si>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</si>
  <si>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</si>
  <si>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</si>
  <si>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</si>
  <si>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</si>
  <si>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</si>
  <si>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</si>
  <si>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</si>
  <si>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</si>
  <si>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</si>
  <si>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</si>
  <si>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</si>
  <si>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</si>
  <si>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</si>
  <si>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</si>
  <si>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</si>
  <si>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</si>
  <si>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</si>
  <si>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</si>
  <si>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</si>
  <si>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</si>
  <si>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</si>
  <si>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</si>
  <si>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</si>
  <si>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</si>
  <si>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</si>
  <si>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</si>
  <si>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</si>
  <si>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</si>
  <si>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</si>
  <si>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</si>
  <si>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</si>
  <si>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</si>
  <si>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</si>
  <si>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</si>
  <si>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</si>
  <si>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</si>
  <si>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</si>
  <si>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</si>
  <si>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</si>
  <si>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</si>
  <si>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</si>
  <si>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</si>
  <si>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</si>
  <si>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</si>
  <si>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</si>
  <si>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</si>
  <si>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</si>
  <si>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</si>
  <si>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</si>
  <si>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</si>
  <si>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</si>
  <si>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</si>
  <si>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</si>
  <si>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</si>
  <si>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</si>
  <si>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</si>
  <si>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</si>
  <si>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</si>
  <si>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</si>
  <si>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</si>
  <si>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</si>
  <si>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</si>
  <si>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</si>
  <si>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</si>
  <si>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</si>
  <si>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</si>
  <si>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</si>
  <si>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</si>
  <si>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</si>
  <si>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</si>
  <si>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</si>
  <si>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</si>
  <si>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</si>
  <si>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</si>
  <si>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</si>
  <si>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</si>
  <si>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</si>
  <si>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</si>
  <si>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</si>
  <si>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</si>
  <si>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</si>
  <si>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</si>
  <si>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</si>
  <si>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</si>
  <si>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</si>
  <si>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</si>
  <si>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</si>
  <si>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</si>
  <si>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</si>
  <si>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</si>
  <si>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</si>
  <si>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</si>
  <si>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</si>
  <si>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</si>
  <si>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</si>
  <si>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</si>
  <si>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</si>
  <si>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</si>
  <si>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</si>
  <si>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</si>
  <si>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</si>
  <si>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</si>
  <si>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</si>
  <si>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</si>
  <si>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</si>
  <si>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</si>
  <si>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</si>
  <si>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</si>
  <si>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</si>
  <si>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</si>
  <si>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</si>
  <si>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</si>
  <si>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</si>
  <si>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</si>
  <si>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</si>
  <si>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</si>
  <si>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</si>
  <si>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</si>
  <si>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</si>
  <si>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</si>
  <si>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</si>
  <si>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</si>
  <si>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</si>
  <si>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</si>
  <si>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</si>
  <si>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</si>
  <si>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</si>
  <si>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</si>
  <si>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</si>
  <si>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</si>
  <si>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</si>
  <si>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</si>
  <si>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</si>
  <si>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</si>
  <si>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</si>
  <si>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</si>
  <si>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</si>
  <si>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</si>
  <si>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</si>
  <si>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</si>
  <si>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</si>
  <si>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</si>
  <si>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</si>
  <si>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</si>
  <si>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</si>
  <si>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</si>
  <si>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</si>
  <si>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</si>
  <si>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</si>
  <si>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</si>
  <si>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</si>
  <si>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</si>
  <si>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</si>
  <si>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</si>
  <si>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</si>
  <si>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</si>
  <si>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</si>
  <si>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</si>
  <si>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</si>
  <si>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</si>
  <si>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</si>
  <si>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</si>
  <si>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</si>
  <si>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</si>
  <si>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</si>
  <si>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</si>
  <si>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</si>
  <si>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</si>
  <si>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</si>
  <si>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</si>
  <si>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</si>
  <si>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</si>
  <si>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</si>
  <si>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</si>
  <si>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</si>
  <si>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</si>
  <si>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</si>
  <si>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</si>
  <si>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</si>
  <si>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</si>
  <si>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</si>
  <si>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</si>
  <si>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</si>
  <si>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</si>
  <si>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</si>
  <si>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</si>
  <si>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</si>
  <si>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</si>
  <si>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</si>
  <si>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</si>
  <si>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</si>
  <si>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</si>
  <si>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</si>
  <si>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</si>
  <si>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</si>
  <si>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</si>
  <si>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</si>
  <si>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</si>
  <si>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</si>
  <si>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</si>
  <si>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</si>
  <si>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</si>
  <si>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</si>
  <si>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</si>
  <si>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</si>
  <si>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</si>
  <si>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</si>
  <si>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</si>
  <si>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</si>
  <si>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</si>
  <si>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</si>
  <si>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</si>
  <si>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</si>
  <si>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</si>
  <si>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</si>
  <si>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</si>
  <si>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</si>
  <si>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</si>
  <si>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</si>
  <si>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</si>
  <si>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</si>
  <si>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</si>
  <si>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</si>
  <si>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</si>
  <si>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</si>
  <si>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</si>
  <si>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</si>
  <si>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</si>
  <si>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</si>
  <si>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</si>
  <si>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</si>
  <si>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</si>
  <si>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</si>
  <si>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</si>
  <si>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</si>
  <si>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</si>
  <si>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</si>
  <si>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</si>
  <si>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</si>
  <si>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</si>
  <si>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</si>
  <si>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</si>
  <si>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</si>
  <si>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</si>
  <si>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</si>
  <si>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</si>
  <si>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</si>
  <si>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</si>
  <si>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</si>
  <si>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</si>
  <si>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</si>
  <si>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</si>
  <si>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</si>
  <si>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</si>
  <si>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</si>
  <si>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</si>
  <si>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</si>
  <si>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</si>
  <si>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</si>
  <si>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</si>
  <si>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</si>
  <si>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</si>
  <si>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</si>
  <si>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</si>
  <si>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</si>
  <si>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</si>
  <si>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</si>
  <si>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</si>
  <si>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</si>
  <si>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</si>
  <si>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</si>
  <si>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</si>
  <si>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</si>
  <si>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</si>
  <si>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</si>
  <si>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</si>
  <si>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</si>
  <si>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</si>
  <si>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</si>
  <si>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</si>
  <si>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</si>
  <si>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</si>
  <si>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</si>
  <si>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</si>
  <si>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</si>
  <si>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</si>
  <si>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</si>
  <si>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</si>
  <si>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</si>
  <si>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</si>
  <si>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</si>
  <si>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</si>
  <si>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</si>
  <si>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</si>
  <si>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</si>
  <si>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</si>
  <si>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</si>
  <si>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</si>
  <si>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</si>
  <si>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</si>
  <si>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</si>
  <si>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</si>
  <si>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</si>
  <si>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</si>
  <si>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</si>
  <si>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</si>
  <si>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</si>
  <si>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</si>
  <si>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</si>
  <si>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</si>
  <si>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</si>
  <si>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</si>
  <si>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</si>
  <si>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</si>
  <si>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</si>
  <si>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</si>
  <si>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</si>
  <si>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</si>
  <si>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</si>
  <si>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</si>
  <si>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</si>
  <si>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</si>
  <si>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</si>
  <si>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</si>
  <si>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</si>
  <si>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</si>
  <si>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</si>
  <si>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</si>
  <si>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</si>
  <si>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</si>
  <si>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</si>
  <si>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</si>
  <si>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</si>
  <si>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</si>
  <si>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</si>
  <si>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</si>
  <si>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</si>
  <si>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</si>
  <si>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</si>
  <si>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</si>
  <si>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</si>
  <si>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</si>
  <si>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</si>
  <si>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</si>
  <si>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</si>
  <si>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</si>
  <si>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</si>
  <si>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</si>
  <si>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</si>
  <si>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</si>
  <si>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</si>
  <si>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</si>
  <si>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</si>
  <si>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</si>
  <si>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</si>
  <si>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</si>
  <si>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</si>
  <si>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</si>
  <si>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</si>
  <si>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</si>
  <si>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</si>
  <si>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</si>
  <si>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</si>
  <si>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</si>
  <si>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</si>
  <si>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</si>
  <si>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</si>
  <si>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</si>
  <si>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</si>
  <si>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</si>
  <si>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</si>
  <si>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</si>
  <si>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</si>
  <si>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</si>
  <si>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</si>
  <si>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</si>
  <si>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</si>
  <si>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</si>
  <si>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</si>
  <si>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</si>
  <si>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</si>
  <si>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</si>
  <si>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</si>
  <si>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</si>
  <si>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</si>
  <si>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</si>
  <si>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</si>
  <si>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</si>
  <si>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</si>
  <si>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</si>
  <si>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</si>
  <si>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</si>
  <si>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</si>
  <si>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</si>
  <si>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</si>
  <si>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</si>
  <si>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</si>
  <si>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</si>
  <si>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</si>
  <si>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</si>
  <si>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</si>
  <si>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</si>
  <si>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</si>
  <si>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</si>
  <si>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</si>
  <si>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</si>
  <si>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</si>
  <si>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</si>
  <si>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</si>
  <si>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</si>
  <si>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</si>
  <si>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</si>
  <si>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</si>
  <si>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</si>
  <si>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</si>
  <si>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</si>
  <si>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</si>
  <si>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</si>
  <si>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</si>
  <si>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</si>
  <si>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</si>
  <si>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</si>
  <si>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</si>
  <si>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</si>
  <si>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</si>
  <si>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</si>
  <si>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</si>
  <si>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</si>
  <si>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</si>
  <si>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</si>
  <si>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</si>
  <si>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</si>
  <si>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</si>
  <si>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</si>
  <si>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</si>
  <si>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</si>
  <si>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</si>
  <si>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</si>
  <si>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</si>
  <si>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</si>
  <si>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</si>
  <si>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</si>
  <si>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</si>
  <si>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</si>
  <si>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</si>
  <si>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</si>
  <si>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</si>
  <si>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</si>
  <si>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</si>
  <si>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</si>
  <si>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</si>
  <si>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</si>
  <si>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</si>
  <si>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</si>
  <si>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</si>
  <si>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</si>
  <si>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</si>
  <si>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</si>
  <si>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</si>
  <si>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</si>
  <si>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</si>
  <si>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</si>
  <si>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</si>
  <si>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</si>
  <si>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</si>
  <si>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</si>
  <si>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</si>
  <si>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</si>
  <si>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</si>
  <si>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</si>
  <si>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</si>
  <si>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</si>
  <si>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</si>
  <si>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</si>
  <si>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</si>
  <si>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</si>
  <si>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</si>
  <si>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</si>
  <si>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</si>
  <si>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</si>
  <si>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</si>
  <si>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</si>
  <si>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</si>
  <si>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</si>
  <si>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</si>
  <si>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</si>
  <si>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</si>
  <si>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</si>
  <si>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</si>
  <si>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</si>
  <si>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</si>
  <si>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</si>
  <si>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</si>
  <si>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</si>
  <si>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</si>
  <si>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</si>
  <si>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</si>
  <si>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</si>
  <si>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</si>
  <si>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</si>
  <si>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</si>
  <si>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</si>
  <si>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</si>
  <si>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</si>
  <si>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</si>
  <si>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</si>
  <si>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</si>
  <si>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</si>
  <si>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</si>
  <si>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</si>
  <si>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</si>
  <si>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</si>
  <si>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</si>
  <si>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</si>
  <si>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</si>
  <si>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</si>
  <si>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</si>
  <si>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</si>
  <si>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</si>
  <si>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</si>
  <si>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</si>
  <si>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</si>
  <si>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</si>
  <si>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</si>
  <si>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</si>
  <si>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</si>
  <si>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</si>
  <si>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</si>
  <si>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</si>
  <si>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</si>
  <si>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</si>
  <si>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</si>
  <si>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</si>
  <si>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</si>
  <si>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</si>
  <si>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</si>
  <si>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</si>
  <si>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</si>
  <si>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</si>
  <si>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</si>
  <si>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</si>
  <si>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</si>
  <si>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</si>
  <si>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</si>
  <si>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</si>
  <si>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</si>
  <si>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</si>
  <si>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</si>
  <si>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</si>
  <si>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</si>
  <si>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</si>
  <si>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</si>
  <si>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</si>
  <si>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</si>
  <si>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</si>
  <si>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</si>
  <si>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</si>
  <si>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</si>
  <si>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</si>
  <si>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</si>
  <si>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</si>
  <si>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</si>
  <si>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</si>
  <si>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</si>
  <si>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</si>
  <si>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</si>
  <si>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</si>
  <si>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</si>
  <si>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</si>
  <si>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</si>
  <si>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</si>
  <si>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</si>
  <si>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</si>
  <si>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</si>
  <si>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</si>
  <si>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</si>
  <si>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</si>
  <si>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</si>
  <si>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</si>
  <si>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</si>
  <si>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</si>
  <si>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</si>
  <si>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</si>
  <si>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</si>
  <si>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</si>
  <si>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</si>
  <si>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</si>
  <si>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</si>
  <si>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</si>
  <si>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</si>
  <si>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</si>
  <si>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</si>
  <si>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</si>
  <si>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</si>
  <si>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</si>
  <si>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</si>
  <si>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</si>
  <si>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</si>
  <si>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</si>
  <si>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</si>
  <si>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</si>
  <si>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</si>
  <si>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</si>
  <si>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</si>
  <si>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</si>
  <si>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</si>
  <si>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</si>
  <si>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</si>
  <si>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</si>
  <si>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</si>
  <si>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</si>
  <si>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</si>
  <si>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</si>
  <si>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</si>
  <si>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</si>
  <si>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</si>
  <si>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</si>
  <si>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</si>
  <si>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</si>
  <si>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</si>
  <si>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</si>
  <si>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</si>
  <si>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</si>
  <si>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</si>
  <si>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</si>
  <si>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</si>
  <si>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</si>
  <si>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</si>
  <si>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</si>
  <si>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</si>
  <si>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</si>
  <si>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</si>
  <si>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</si>
  <si>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</si>
  <si>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</si>
  <si>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</si>
  <si>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</si>
  <si>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</si>
  <si>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</si>
  <si>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</si>
  <si>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</si>
  <si>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</si>
  <si>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</si>
  <si>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</si>
  <si>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</si>
  <si>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</si>
  <si>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</si>
  <si>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</si>
  <si>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</si>
  <si>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</si>
  <si>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</si>
  <si>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</si>
  <si>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</si>
  <si>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</si>
  <si>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</si>
  <si>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</si>
  <si>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</si>
  <si>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</si>
  <si>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</si>
  <si>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</si>
  <si>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</si>
  <si>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</si>
  <si>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</si>
  <si>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</si>
  <si>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</si>
  <si>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</si>
  <si>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</si>
  <si>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</si>
  <si>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</si>
  <si>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</si>
  <si>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</si>
  <si>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</si>
  <si>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</si>
  <si>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</si>
  <si>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</si>
  <si>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</si>
  <si>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</si>
  <si>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</si>
  <si>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</si>
  <si>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</si>
  <si>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</si>
  <si>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</si>
  <si>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</si>
  <si>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</si>
  <si>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</si>
  <si>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</si>
  <si>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</si>
  <si>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</si>
  <si>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</si>
  <si>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</si>
  <si>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</si>
  <si>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</si>
  <si>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</si>
  <si>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</si>
  <si>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</si>
  <si>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</si>
  <si>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</si>
  <si>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</si>
  <si>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</si>
  <si>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</si>
  <si>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</si>
  <si>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</si>
  <si>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</si>
  <si>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</si>
  <si>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</si>
  <si>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</si>
  <si>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</si>
  <si>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</si>
  <si>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</si>
  <si>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</si>
  <si>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</si>
  <si>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</si>
  <si>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</si>
  <si>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</si>
  <si>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</si>
  <si>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</si>
  <si>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</si>
  <si>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</si>
  <si>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</si>
  <si>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</si>
  <si>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</si>
  <si>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</si>
  <si>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</si>
  <si>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</si>
  <si>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</si>
  <si>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</si>
  <si>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</si>
  <si>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</si>
  <si>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</si>
  <si>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</si>
  <si>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</si>
  <si>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</si>
  <si>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</si>
  <si>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</si>
  <si>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</si>
  <si>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</si>
  <si>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</si>
  <si>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</si>
  <si>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</si>
  <si>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</si>
  <si>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</si>
  <si>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</si>
  <si>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</si>
  <si>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</si>
  <si>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</si>
  <si>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</si>
  <si>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</si>
  <si>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</si>
  <si>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</si>
  <si>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</si>
  <si>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</si>
  <si>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</si>
  <si>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</si>
  <si>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</si>
  <si>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</si>
  <si>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</si>
  <si>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</si>
  <si>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</si>
  <si>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</si>
  <si>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</si>
  <si>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</si>
  <si>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</si>
  <si>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</si>
  <si>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</si>
  <si>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</si>
  <si>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</si>
  <si>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</si>
  <si>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</si>
  <si>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</si>
  <si>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</si>
  <si>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</si>
  <si>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</si>
  <si>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</si>
  <si>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</si>
  <si>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</si>
  <si>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</si>
  <si>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</si>
  <si>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</si>
  <si>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</si>
  <si>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</si>
  <si>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</si>
  <si>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</si>
  <si>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</si>
  <si>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</si>
  <si>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</si>
  <si>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</si>
  <si>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</si>
  <si>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</si>
  <si>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</si>
  <si>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</si>
  <si>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</si>
  <si>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</si>
  <si>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</si>
  <si>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</si>
  <si>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</si>
  <si>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</si>
  <si>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</si>
  <si>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</si>
  <si>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</si>
  <si>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</si>
  <si>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</si>
  <si>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</si>
  <si>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</si>
  <si>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</si>
  <si>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</si>
  <si>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</si>
  <si>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</si>
  <si>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</si>
  <si>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</si>
  <si>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</si>
  <si>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</si>
  <si>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</si>
  <si>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</si>
  <si>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</si>
  <si>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</si>
  <si>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</si>
  <si>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</si>
  <si>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</si>
  <si>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</si>
  <si>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</si>
  <si>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</si>
  <si>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</si>
  <si>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</si>
  <si>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</si>
  <si>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</si>
  <si>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</si>
  <si>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</si>
  <si>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</si>
  <si>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</si>
  <si>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</si>
  <si>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</si>
  <si>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</si>
  <si>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</si>
  <si>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</si>
  <si>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</si>
  <si>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</si>
  <si>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</si>
  <si>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</si>
  <si>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</si>
  <si>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</si>
  <si>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</si>
  <si>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</si>
  <si>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</si>
  <si>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</si>
  <si>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</si>
  <si>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</si>
  <si>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</si>
  <si>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</si>
  <si>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</si>
  <si>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</si>
  <si>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</si>
  <si>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</si>
  <si>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</si>
  <si>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</si>
  <si>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</si>
  <si>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</si>
  <si>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</si>
  <si>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</si>
  <si>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</si>
  <si>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</si>
  <si>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</si>
  <si>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</si>
  <si>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</si>
  <si>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</si>
  <si>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</si>
  <si>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</si>
  <si>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</si>
  <si>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</si>
  <si>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</si>
  <si>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</si>
  <si>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</si>
  <si>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</si>
  <si>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</si>
  <si>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</si>
  <si>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</si>
  <si>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</si>
  <si>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</si>
  <si>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</si>
  <si>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</si>
  <si>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</si>
  <si>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</si>
  <si>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</si>
  <si>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</si>
  <si>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</si>
  <si>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</si>
  <si>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</si>
  <si>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</si>
  <si>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</si>
  <si>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</si>
  <si>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</si>
  <si>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</si>
  <si>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</si>
  <si>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</si>
  <si>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</si>
  <si>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</si>
  <si>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</si>
  <si>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</si>
  <si>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</si>
  <si>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</si>
  <si>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</si>
  <si>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</si>
  <si>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</si>
  <si>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</si>
  <si>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</si>
  <si>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</si>
  <si>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</si>
  <si>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</si>
  <si>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</si>
  <si>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</si>
  <si>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</si>
  <si>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</si>
  <si>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</si>
  <si>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</si>
  <si>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</si>
  <si>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</si>
  <si>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</si>
  <si>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</si>
  <si>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</si>
  <si>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</si>
  <si>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</si>
  <si>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</si>
  <si>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</si>
  <si>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</si>
  <si>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</si>
  <si>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</si>
  <si>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</si>
  <si>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</si>
  <si>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</si>
  <si>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</si>
  <si>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</si>
  <si>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</si>
  <si>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</si>
  <si>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</si>
  <si>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</si>
  <si>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</si>
  <si>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</si>
  <si>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</si>
  <si>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</si>
  <si>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</si>
  <si>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</si>
  <si>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</si>
  <si>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</si>
  <si>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</si>
  <si>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</si>
  <si>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</si>
  <si>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</si>
  <si>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</si>
  <si>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</si>
  <si>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</si>
  <si>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</si>
  <si>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</si>
  <si>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</si>
  <si>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</si>
  <si>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</si>
  <si>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</si>
  <si>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</si>
  <si>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</si>
  <si>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</si>
  <si>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</si>
  <si>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</si>
  <si>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</si>
  <si>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</si>
  <si>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</si>
  <si>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</si>
  <si>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</si>
  <si>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</si>
  <si>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</si>
  <si>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</si>
  <si>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</si>
  <si>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</si>
  <si>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</si>
  <si>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</si>
  <si>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</si>
  <si>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</si>
  <si>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</si>
  <si>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</si>
  <si>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</si>
  <si>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</si>
  <si>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</si>
  <si>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</si>
  <si>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</si>
  <si>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</si>
  <si>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</si>
  <si>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</si>
  <si>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</si>
  <si>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</si>
  <si>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</si>
  <si>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</si>
  <si>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</si>
  <si>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</si>
  <si>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</si>
  <si>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</si>
  <si>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</si>
  <si>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</si>
  <si>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</si>
  <si>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</si>
  <si>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</si>
  <si>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</si>
  <si>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</si>
  <si>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</si>
  <si>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</si>
  <si>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</si>
  <si>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</si>
  <si>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</si>
  <si>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</si>
  <si>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</si>
  <si>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</si>
  <si>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</si>
  <si>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</si>
  <si>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</si>
  <si>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</si>
  <si>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</si>
  <si>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</si>
  <si>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</si>
  <si>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</si>
  <si>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</si>
  <si>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</si>
  <si>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</si>
  <si>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</si>
  <si>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</si>
  <si>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</si>
  <si>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</si>
  <si>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</si>
  <si>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</si>
  <si>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</si>
  <si>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</si>
  <si>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</si>
  <si>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</si>
  <si>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</si>
  <si>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</si>
  <si>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</si>
  <si>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</si>
  <si>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</si>
  <si>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</si>
  <si>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</si>
  <si>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</si>
  <si>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</si>
  <si>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</si>
  <si>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</si>
  <si>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</si>
  <si>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</si>
  <si>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</si>
  <si>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</si>
  <si>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</si>
  <si>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</si>
  <si>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</si>
  <si>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</si>
  <si>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</si>
  <si>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</si>
  <si>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</si>
  <si>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</si>
  <si>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</si>
  <si>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</si>
  <si>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</si>
  <si>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</si>
  <si>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</si>
  <si>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</si>
  <si>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</si>
  <si>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</si>
  <si>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</si>
  <si>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</si>
  <si>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</si>
  <si>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</si>
  <si>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</si>
  <si>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</si>
  <si>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</si>
  <si>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</si>
  <si>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</si>
  <si>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</si>
  <si>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</si>
  <si>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</si>
  <si>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</si>
  <si>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</si>
  <si>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</si>
  <si>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</si>
  <si>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</si>
  <si>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</si>
  <si>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</si>
  <si>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</si>
  <si>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</si>
  <si>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</si>
  <si>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</si>
  <si>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</si>
  <si>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</si>
  <si>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</si>
  <si>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</si>
  <si>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</si>
  <si>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</si>
  <si>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</si>
  <si>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</si>
  <si>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</si>
  <si>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</si>
  <si>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</si>
  <si>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</si>
  <si>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</si>
  <si>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</si>
  <si>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</si>
  <si>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</si>
  <si>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</si>
  <si>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</si>
  <si>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</si>
  <si>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</si>
  <si>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</si>
  <si>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</si>
  <si>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</si>
  <si>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</si>
  <si>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</si>
  <si>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</si>
  <si>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</si>
  <si>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</si>
  <si>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</si>
  <si>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</si>
  <si>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</si>
  <si>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</si>
  <si>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</si>
  <si>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</si>
  <si>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</si>
  <si>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</si>
  <si>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</si>
  <si>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</si>
  <si>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</si>
  <si>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</si>
  <si>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</si>
  <si>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</si>
  <si>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</si>
  <si>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</si>
  <si>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</si>
  <si>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</si>
  <si>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</si>
  <si>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</si>
  <si>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</si>
  <si>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</si>
  <si>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</si>
  <si>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</si>
  <si>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</si>
  <si>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</si>
  <si>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</si>
  <si>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</si>
  <si>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</si>
  <si>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</si>
  <si>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</si>
  <si>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</si>
  <si>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</si>
  <si>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</si>
  <si>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</si>
  <si>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</si>
  <si>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</si>
  <si>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</si>
  <si>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</si>
  <si>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</si>
  <si>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</si>
  <si>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</si>
  <si>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</si>
  <si>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</si>
  <si>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</si>
  <si>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</si>
  <si>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</si>
  <si>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</si>
  <si>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</si>
  <si>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</si>
  <si>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</si>
  <si>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</si>
  <si>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</si>
  <si>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</si>
  <si>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</si>
  <si>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</si>
  <si>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</si>
  <si>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</si>
  <si>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</si>
  <si>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</si>
  <si>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</si>
  <si>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</si>
  <si>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</si>
  <si>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</si>
  <si>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</si>
  <si>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</si>
  <si>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</si>
  <si>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</si>
  <si>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</si>
  <si>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</si>
  <si>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</si>
  <si>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</si>
  <si>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</si>
  <si>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</si>
  <si>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</si>
  <si>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</si>
  <si>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</si>
  <si>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</si>
  <si>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</si>
  <si>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</si>
  <si>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</si>
  <si>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</si>
  <si>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</si>
  <si>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</si>
  <si>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</si>
  <si>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</si>
  <si>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</si>
  <si>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</si>
  <si>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</si>
  <si>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</si>
  <si>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</si>
  <si>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</si>
  <si>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</si>
  <si>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</si>
  <si>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</si>
  <si>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</si>
  <si>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</si>
  <si>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</si>
  <si>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</si>
  <si>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</si>
  <si>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</si>
  <si>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</si>
  <si>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</si>
  <si>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</si>
  <si>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</si>
  <si>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</si>
  <si>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</si>
  <si>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</si>
  <si>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</si>
  <si>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</si>
  <si>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</si>
  <si>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</si>
  <si>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</si>
  <si>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</si>
  <si>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</si>
  <si>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</si>
  <si>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</si>
  <si>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</si>
  <si>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</si>
  <si>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</si>
  <si>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</si>
  <si>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</si>
  <si>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</si>
  <si>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</si>
  <si>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</si>
  <si>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</si>
  <si>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</si>
  <si>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</si>
  <si>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</si>
  <si>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</si>
  <si>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</si>
  <si>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</si>
  <si>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</si>
  <si>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</si>
  <si>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</si>
  <si>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</si>
  <si>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</si>
  <si>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</si>
  <si>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</si>
  <si>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</si>
  <si>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</si>
  <si>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</si>
  <si>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</si>
  <si>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</si>
  <si>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</si>
  <si>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</si>
  <si>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</si>
  <si>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</si>
  <si>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</si>
  <si>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</si>
  <si>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</si>
  <si>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</si>
  <si>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</si>
  <si>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</si>
  <si>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</si>
  <si>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</si>
  <si>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</si>
  <si>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</si>
  <si>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</si>
  <si>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</si>
  <si>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</si>
  <si>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</si>
  <si>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</si>
  <si>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</si>
  <si>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</si>
  <si>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</si>
  <si>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</si>
  <si>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</si>
  <si>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</si>
  <si>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</si>
  <si>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</si>
  <si>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</si>
  <si>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</si>
  <si>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</si>
  <si>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</si>
  <si>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</si>
  <si>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</si>
  <si>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</si>
  <si>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</si>
  <si>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</si>
  <si>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</si>
  <si>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</si>
  <si>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</si>
  <si>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</si>
  <si>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</si>
  <si>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</si>
  <si>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</si>
  <si>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</si>
  <si>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</si>
  <si>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</si>
  <si>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</si>
  <si>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</si>
  <si>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</si>
  <si>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</si>
  <si>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</si>
  <si>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</si>
  <si>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</si>
  <si>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</si>
  <si>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</si>
  <si>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</si>
  <si>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</si>
  <si>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</si>
  <si>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</si>
  <si>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</si>
  <si>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</si>
  <si>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</si>
  <si>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</si>
  <si>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</si>
  <si>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</si>
  <si>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</si>
  <si>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</si>
  <si>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</si>
  <si>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</si>
  <si>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</si>
  <si>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</si>
  <si>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</si>
  <si>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</si>
  <si>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</si>
  <si>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</si>
  <si>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</si>
  <si>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</si>
  <si>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</si>
  <si>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</si>
  <si>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</si>
  <si>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</si>
  <si>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</si>
  <si>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</si>
  <si>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</si>
  <si>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</si>
  <si>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</si>
  <si>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</si>
  <si>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</si>
  <si>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</si>
  <si>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</si>
  <si>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</si>
  <si>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</si>
  <si>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</si>
  <si>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</si>
  <si>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</si>
  <si>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</si>
  <si>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</si>
  <si>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</si>
  <si>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</si>
  <si>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</si>
  <si>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</si>
  <si>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</si>
  <si>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</si>
  <si>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</si>
  <si>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</si>
  <si>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</si>
  <si>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</si>
  <si>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</si>
  <si>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</si>
  <si>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</si>
  <si>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</si>
  <si>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</si>
  <si>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</si>
  <si>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</si>
  <si>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</si>
  <si>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</si>
  <si>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</si>
  <si>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</si>
  <si>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</si>
  <si>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</si>
  <si>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</si>
  <si>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</si>
  <si>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</si>
  <si>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</si>
  <si>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</si>
  <si>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</si>
  <si>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</si>
  <si>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</si>
  <si>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</si>
  <si>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</si>
  <si>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</si>
  <si>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</si>
  <si>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</si>
  <si>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</si>
  <si>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</si>
  <si>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</si>
  <si>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</si>
  <si>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</si>
  <si>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</si>
  <si>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</si>
  <si>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</si>
  <si>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</si>
  <si>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</si>
  <si>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</si>
  <si>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</si>
  <si>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</si>
  <si>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</si>
  <si>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</si>
  <si>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</si>
  <si>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</si>
  <si>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</si>
  <si>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</si>
  <si>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</si>
  <si>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</si>
  <si>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</si>
  <si>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</si>
  <si>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</si>
  <si>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</si>
  <si>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</si>
  <si>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</si>
  <si>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</si>
  <si>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</si>
  <si>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</si>
  <si>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</si>
  <si>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</si>
  <si>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</si>
  <si>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</si>
  <si>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</si>
  <si>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</si>
  <si>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</si>
  <si>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</si>
  <si>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</si>
  <si>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</si>
  <si>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</si>
  <si>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</si>
  <si>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</si>
  <si>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</si>
  <si>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</si>
  <si>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</si>
  <si>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</si>
  <si>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</si>
  <si>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</si>
  <si>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</si>
  <si>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</si>
  <si>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</si>
  <si>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</si>
  <si>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</si>
  <si>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</si>
  <si>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</si>
  <si>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</si>
  <si>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</si>
  <si>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</si>
  <si>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</si>
  <si>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</si>
  <si>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</si>
  <si>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</si>
  <si>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</si>
  <si>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</si>
  <si>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</si>
  <si>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</si>
  <si>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</si>
  <si>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</si>
  <si>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</si>
  <si>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</si>
  <si>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</si>
  <si>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</si>
  <si>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</si>
  <si>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</si>
  <si>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</si>
  <si>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</si>
  <si>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</si>
  <si>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</si>
  <si>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</si>
  <si>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</si>
  <si>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</si>
  <si>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</si>
  <si>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</si>
  <si>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</si>
  <si>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</si>
  <si>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</si>
  <si>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</si>
  <si>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</si>
  <si>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</si>
  <si>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</si>
  <si>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</si>
  <si>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</si>
  <si>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</si>
  <si>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</si>
  <si>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</si>
  <si>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</si>
  <si>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</si>
  <si>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</si>
  <si>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</si>
  <si>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</si>
  <si>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</si>
  <si>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</si>
  <si>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</si>
  <si>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</si>
  <si>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</si>
  <si>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</si>
  <si>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</si>
  <si>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</si>
  <si>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</si>
  <si>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</si>
  <si>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</si>
  <si>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</si>
  <si>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</si>
  <si>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</si>
  <si>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</si>
  <si>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</si>
  <si>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</si>
  <si>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</si>
  <si>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</si>
  <si>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</si>
  <si>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</si>
  <si>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</si>
  <si>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</si>
  <si>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</si>
  <si>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</si>
  <si>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</si>
  <si>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</si>
  <si>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</si>
  <si>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</si>
  <si>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</si>
  <si>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</si>
  <si>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</si>
  <si>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</si>
  <si>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</si>
  <si>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</si>
  <si>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</si>
  <si>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</si>
  <si>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</si>
  <si>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</si>
  <si>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</si>
  <si>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</si>
  <si>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</si>
  <si>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</si>
  <si>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</si>
  <si>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</si>
  <si>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</si>
  <si>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</si>
  <si>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</si>
  <si>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</si>
  <si>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</si>
  <si>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</si>
  <si>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</si>
  <si>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</si>
  <si>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</si>
  <si>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</si>
  <si>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</si>
  <si>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</si>
  <si>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</si>
  <si>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</si>
  <si>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</si>
  <si>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</si>
  <si>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</si>
  <si>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</si>
  <si>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</si>
  <si>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</si>
  <si>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</si>
  <si>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</si>
  <si>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</si>
  <si>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</si>
  <si>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</si>
  <si>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</si>
  <si>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</si>
  <si>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</si>
  <si>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</si>
  <si>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</si>
  <si>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</si>
  <si>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</si>
  <si>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</si>
  <si>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</si>
  <si>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</si>
  <si>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</si>
  <si>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</si>
  <si>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</si>
  <si>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</si>
  <si>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</si>
  <si>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</si>
  <si>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</si>
  <si>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</si>
  <si>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</si>
  <si>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</si>
  <si>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</si>
  <si>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</si>
  <si>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</si>
  <si>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</si>
  <si>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</si>
  <si>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</si>
  <si>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</si>
  <si>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</si>
  <si>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</si>
  <si>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</si>
  <si>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</si>
  <si>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</si>
  <si>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</si>
  <si>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</si>
  <si>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</si>
  <si>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</si>
  <si>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</si>
  <si>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</si>
  <si>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</si>
  <si>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</si>
  <si>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</si>
  <si>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</si>
  <si>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</si>
  <si>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</si>
  <si>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</si>
  <si>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</si>
  <si>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</si>
  <si>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</si>
  <si>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</si>
  <si>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</si>
  <si>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</si>
  <si>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</si>
  <si>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</si>
  <si>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</si>
  <si>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</si>
  <si>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</si>
  <si>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</si>
  <si>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</si>
  <si>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</si>
  <si>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</si>
  <si>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</si>
  <si>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</si>
  <si>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</si>
  <si>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</si>
  <si>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</si>
  <si>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</si>
  <si>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</si>
  <si>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</si>
  <si>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</si>
  <si>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</si>
  <si>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</si>
  <si>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</si>
  <si>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</si>
  <si>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</si>
  <si>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</si>
  <si>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</si>
  <si>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</si>
  <si>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</si>
  <si>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</si>
  <si>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</si>
  <si>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</si>
  <si>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</si>
  <si>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</si>
  <si>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</si>
  <si>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</si>
  <si>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</si>
  <si>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</si>
  <si>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</si>
  <si>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</si>
  <si>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</si>
  <si>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</si>
  <si>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</si>
  <si>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</si>
  <si>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</si>
  <si>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</si>
  <si>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</si>
  <si>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</si>
  <si>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</si>
  <si>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</si>
  <si>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</si>
  <si>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</si>
  <si>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</si>
  <si>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</si>
  <si>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</si>
  <si>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</si>
  <si>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</si>
  <si>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</si>
  <si>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</si>
  <si>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</si>
  <si>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</si>
  <si>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</si>
  <si>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</si>
  <si>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</si>
  <si>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</si>
  <si>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</si>
  <si>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</si>
  <si>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</si>
  <si>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</si>
  <si>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</si>
  <si>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</si>
  <si>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</si>
  <si>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</si>
  <si>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</si>
  <si>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</si>
  <si>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</si>
  <si>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</si>
  <si>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</si>
  <si>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</si>
  <si>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</si>
  <si>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</si>
  <si>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</si>
  <si>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</si>
  <si>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</si>
  <si>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</si>
  <si>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</si>
  <si>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</si>
  <si>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</si>
  <si>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</si>
  <si>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</si>
  <si>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</si>
  <si>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</si>
  <si>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</si>
  <si>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</si>
  <si>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</si>
  <si>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</si>
  <si>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</si>
  <si>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</si>
  <si>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</si>
  <si>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</si>
  <si>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</si>
  <si>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</si>
  <si>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</si>
  <si>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</si>
  <si>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</si>
  <si>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</si>
  <si>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</si>
  <si>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</si>
  <si>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</si>
  <si>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</si>
  <si>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</si>
  <si>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</si>
  <si>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</si>
  <si>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</si>
  <si>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</si>
  <si>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</si>
  <si>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</si>
  <si>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</si>
  <si>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</si>
  <si>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</si>
  <si>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</si>
  <si>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</si>
  <si>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</si>
  <si>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</si>
  <si>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</si>
  <si>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</si>
  <si>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</si>
  <si>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</si>
  <si>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</si>
  <si>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</si>
  <si>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</si>
  <si>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</si>
  <si>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</si>
  <si>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</si>
  <si>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</si>
  <si>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</si>
  <si>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</si>
  <si>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</si>
  <si>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</si>
  <si>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</si>
  <si>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</si>
  <si>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</si>
  <si>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</si>
  <si>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</si>
  <si>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</si>
  <si>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</si>
  <si>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</si>
  <si>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</si>
  <si>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</si>
  <si>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</si>
  <si>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</si>
  <si>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</si>
  <si>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</si>
  <si>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</si>
  <si>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</si>
  <si>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</si>
  <si>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</si>
  <si>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</si>
  <si>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</si>
  <si>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</si>
  <si>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</si>
  <si>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</si>
  <si>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</si>
  <si>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</si>
  <si>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</si>
  <si>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</si>
  <si>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</si>
  <si>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</si>
  <si>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</si>
  <si>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</si>
  <si>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</si>
  <si>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</si>
  <si>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</si>
  <si>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</si>
  <si>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</si>
  <si>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</si>
  <si>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</si>
  <si>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</si>
  <si>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</si>
  <si>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</si>
  <si>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</si>
  <si>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</si>
  <si>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</si>
  <si>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</si>
  <si>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</si>
  <si>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</si>
  <si>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</si>
  <si>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</si>
  <si>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</si>
  <si>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</si>
  <si>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</si>
  <si>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</si>
  <si>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</si>
  <si>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</si>
  <si>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</si>
  <si>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</si>
  <si>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</si>
  <si>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</si>
  <si>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</si>
  <si>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</si>
  <si>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</si>
  <si>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</si>
  <si>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</si>
  <si>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</si>
  <si>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</si>
  <si>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</si>
  <si>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</si>
  <si>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</si>
  <si>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</si>
  <si>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</si>
  <si>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</si>
  <si>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</si>
  <si>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</si>
  <si>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</si>
  <si>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</si>
  <si>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</si>
  <si>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</si>
  <si>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</si>
  <si>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</si>
  <si>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</si>
  <si>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</si>
  <si>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</si>
  <si>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</si>
  <si>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</si>
  <si>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</si>
  <si>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</si>
  <si>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</si>
  <si>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</si>
  <si>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</si>
  <si>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</si>
  <si>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</si>
  <si>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</si>
  <si>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</si>
  <si>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</si>
  <si>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</si>
  <si>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</si>
  <si>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</si>
  <si>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</si>
  <si>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</si>
  <si>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</si>
  <si>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</si>
  <si>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</si>
  <si>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</si>
  <si>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</si>
  <si>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</si>
  <si>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</si>
  <si>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</si>
  <si>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</si>
  <si>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</si>
  <si>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</si>
  <si>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</si>
  <si>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</si>
  <si>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</si>
  <si>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</si>
  <si>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</si>
  <si>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</si>
  <si>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</si>
  <si>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</si>
  <si>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</si>
  <si>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</si>
  <si>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</si>
  <si>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</si>
  <si>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</si>
  <si>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</si>
  <si>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</si>
  <si>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</si>
  <si>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</si>
  <si>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</si>
  <si>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</si>
  <si>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</si>
  <si>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</si>
  <si>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</si>
  <si>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</si>
  <si>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</si>
  <si>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</si>
  <si>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</si>
  <si>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</si>
  <si>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</si>
  <si>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</si>
  <si>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</si>
  <si>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</si>
  <si>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</si>
  <si>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</si>
  <si>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</si>
  <si>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</si>
  <si>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</si>
  <si>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</si>
  <si>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</si>
  <si>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</si>
  <si>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</si>
  <si>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</si>
  <si>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</si>
  <si>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</si>
  <si>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</si>
  <si>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</si>
  <si>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</si>
  <si>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</si>
  <si>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</si>
  <si>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</si>
  <si>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</si>
  <si>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</si>
  <si>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</si>
  <si>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</si>
  <si>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</si>
  <si>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</si>
  <si>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</si>
  <si>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</si>
  <si>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</si>
  <si>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</si>
  <si>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</si>
  <si>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</si>
  <si>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</si>
  <si>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</si>
  <si>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</si>
  <si>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</si>
  <si>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</si>
  <si>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</si>
  <si>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</si>
  <si>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</si>
  <si>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</si>
  <si>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</si>
  <si>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</si>
  <si>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</si>
  <si>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</si>
  <si>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</si>
  <si>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</si>
  <si>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</si>
  <si>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</si>
  <si>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</si>
  <si>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</si>
  <si>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</si>
  <si>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</si>
  <si>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</si>
  <si>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</si>
  <si>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</si>
  <si>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</si>
  <si>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</si>
  <si>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</si>
  <si>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</si>
  <si>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</si>
  <si>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</si>
  <si>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</si>
  <si>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</si>
  <si>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</si>
  <si>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</si>
  <si>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</si>
  <si>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</si>
  <si>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</si>
  <si>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</si>
  <si>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</si>
  <si>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</si>
  <si>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</si>
  <si>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</si>
  <si>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</si>
  <si>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</si>
  <si>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</si>
  <si>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</si>
  <si>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</si>
  <si>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</si>
  <si>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</si>
  <si>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</si>
  <si>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</si>
  <si>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</si>
  <si>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</si>
  <si>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</si>
  <si>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</si>
  <si>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</si>
  <si>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</si>
  <si>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</si>
  <si>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</si>
  <si>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</si>
  <si>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</si>
  <si>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</si>
  <si>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</si>
  <si>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</si>
  <si>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</si>
  <si>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</si>
  <si>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</si>
  <si>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</si>
  <si>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</si>
  <si>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</si>
  <si>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</si>
  <si>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</si>
  <si>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</si>
  <si>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</si>
  <si>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</si>
  <si>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</si>
  <si>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</si>
  <si>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</si>
  <si>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</si>
  <si>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</si>
  <si>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</si>
  <si>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</si>
  <si>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</si>
  <si>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</si>
  <si>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</si>
  <si>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</si>
  <si>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</si>
  <si>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</si>
  <si>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</si>
  <si>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</si>
  <si>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</si>
  <si>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</si>
  <si>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</si>
  <si>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</si>
  <si>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</si>
  <si>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</si>
  <si>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</si>
  <si>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</si>
  <si>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</si>
  <si>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</si>
  <si>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</si>
  <si>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</si>
  <si>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</si>
  <si>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</si>
  <si>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</si>
  <si>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</si>
  <si>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</si>
  <si>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</si>
  <si>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</si>
  <si>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</si>
  <si>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</si>
  <si>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</si>
  <si>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</si>
  <si>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</si>
  <si>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</si>
  <si>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</si>
  <si>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</si>
  <si>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</si>
  <si>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</si>
  <si>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</si>
  <si>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</si>
  <si>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</si>
  <si>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</si>
  <si>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</si>
  <si>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</si>
  <si>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</si>
  <si>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</si>
  <si>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</si>
  <si>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</si>
  <si>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</si>
  <si>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</si>
  <si>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</si>
  <si>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</si>
  <si>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</si>
  <si>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</si>
  <si>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</si>
  <si>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</si>
  <si>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</si>
  <si>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</si>
  <si>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</si>
  <si>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</si>
  <si>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</si>
  <si>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</si>
  <si>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</si>
  <si>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</si>
  <si>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</si>
  <si>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</si>
  <si>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</si>
  <si>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</si>
  <si>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</si>
  <si>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</si>
  <si>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</si>
  <si>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</si>
  <si>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</si>
  <si>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</si>
  <si>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</si>
  <si>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</si>
  <si>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</si>
  <si>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</si>
  <si>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</si>
  <si>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</si>
  <si>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</si>
  <si>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</si>
  <si>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</si>
  <si>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</si>
  <si>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</si>
  <si>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</si>
  <si>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</si>
  <si>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</si>
  <si>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</si>
  <si>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</si>
  <si>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</si>
  <si>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</si>
  <si>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</si>
  <si>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</si>
  <si>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</si>
  <si>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</si>
  <si>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</si>
  <si>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</si>
  <si>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</si>
  <si>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</si>
  <si>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</si>
  <si>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</si>
  <si>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</si>
  <si>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</si>
  <si>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</si>
  <si>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</si>
  <si>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</si>
  <si>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</si>
  <si>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</si>
  <si>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</si>
  <si>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</si>
  <si>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</si>
  <si>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</si>
  <si>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</si>
  <si>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</si>
  <si>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</si>
  <si>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</si>
  <si>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</si>
  <si>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</si>
  <si>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</si>
  <si>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</si>
  <si>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</si>
  <si>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</si>
  <si>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</si>
  <si>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</si>
  <si>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</si>
  <si>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</si>
  <si>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</si>
  <si>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</si>
  <si>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</si>
  <si>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</si>
  <si>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</si>
  <si>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</si>
  <si>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</si>
  <si>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</si>
  <si>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</si>
  <si>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</si>
  <si>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</si>
  <si>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</si>
  <si>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</si>
  <si>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</si>
  <si>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</si>
  <si>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</si>
  <si>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</si>
  <si>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</si>
  <si>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</si>
  <si>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</si>
  <si>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</si>
  <si>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</si>
  <si>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</si>
  <si>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</si>
  <si>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</si>
  <si>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</si>
  <si>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</si>
  <si>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</si>
  <si>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</si>
  <si>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</si>
  <si>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</si>
  <si>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</si>
  <si>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</si>
  <si>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</si>
  <si>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</si>
  <si>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</si>
  <si>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</si>
  <si>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</si>
  <si>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</si>
  <si>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</si>
  <si>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</si>
  <si>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</si>
  <si>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</si>
  <si>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</si>
  <si>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</si>
  <si>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</si>
  <si>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</si>
  <si>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</si>
  <si>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</si>
  <si>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</si>
  <si>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</si>
  <si>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</si>
  <si>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</si>
  <si>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</si>
  <si>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</si>
  <si>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</si>
  <si>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</si>
  <si>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</si>
  <si>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</si>
  <si>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</si>
  <si>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</si>
  <si>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</si>
  <si>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</si>
  <si>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</si>
  <si>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</si>
  <si>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</si>
  <si>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</si>
  <si>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</si>
  <si>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</si>
  <si>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</si>
  <si>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</si>
  <si>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</si>
  <si>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</si>
  <si>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</si>
  <si>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</si>
  <si>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</si>
  <si>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</si>
  <si>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</si>
  <si>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</si>
  <si>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</si>
  <si>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</si>
  <si>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</si>
  <si>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</si>
  <si>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</si>
  <si>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</si>
  <si>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</si>
  <si>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</si>
  <si>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</si>
  <si>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</si>
  <si>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</si>
  <si>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</si>
  <si>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</si>
  <si>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</si>
  <si>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</si>
  <si>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</si>
  <si>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</si>
  <si>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</si>
  <si>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</si>
  <si>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</si>
  <si>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</si>
  <si>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</si>
  <si>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</si>
  <si>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</si>
  <si>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</si>
  <si>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</si>
  <si>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</si>
  <si>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</si>
  <si>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</si>
  <si>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</si>
  <si>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</si>
  <si>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</si>
  <si>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</si>
  <si>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</si>
  <si>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</si>
  <si>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</si>
  <si>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</si>
  <si>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</si>
  <si>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</si>
  <si>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</si>
  <si>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</si>
  <si>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</si>
  <si>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</si>
  <si>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</si>
  <si>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</si>
  <si>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</si>
  <si>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</si>
  <si>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</si>
  <si>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</si>
  <si>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</si>
  <si>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</si>
  <si>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</si>
  <si>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</si>
  <si>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</si>
  <si>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</si>
  <si>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</si>
  <si>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</si>
  <si>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</si>
  <si>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</si>
  <si>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</si>
  <si>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</si>
  <si>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</si>
  <si>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</si>
  <si>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</si>
  <si>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</si>
  <si>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</si>
  <si>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</si>
  <si>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</si>
  <si>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</si>
  <si>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</si>
  <si>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</si>
  <si>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</si>
  <si>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</si>
  <si>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</si>
  <si>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</si>
  <si>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</si>
  <si>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</si>
  <si>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</si>
  <si>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</si>
  <si>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</si>
  <si>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</si>
  <si>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</si>
  <si>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</si>
  <si>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</si>
  <si>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</si>
  <si>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</si>
  <si>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</si>
  <si>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</si>
  <si>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</si>
  <si>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</si>
  <si>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</si>
  <si>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</si>
  <si>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</si>
  <si>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</si>
  <si>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</si>
  <si>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</si>
  <si>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</si>
  <si>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</si>
  <si>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</si>
  <si>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</si>
  <si>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</si>
  <si>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</si>
  <si>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</si>
  <si>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</si>
  <si>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</si>
  <si>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</si>
  <si>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</si>
  <si>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</si>
  <si>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</si>
  <si>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</si>
  <si>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</si>
  <si>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</si>
  <si>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</si>
  <si>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</si>
  <si>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</si>
  <si>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</si>
  <si>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</si>
  <si>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</si>
  <si>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</si>
  <si>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</si>
  <si>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</si>
  <si>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</si>
  <si>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</si>
  <si>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</si>
  <si>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</si>
  <si>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</si>
  <si>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</si>
  <si>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</si>
  <si>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</si>
  <si>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</si>
  <si>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</si>
  <si>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</si>
  <si>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</si>
  <si>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</si>
  <si>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</si>
  <si>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</si>
  <si>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</si>
  <si>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</si>
  <si>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</si>
  <si>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</si>
  <si>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</si>
  <si>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</si>
  <si>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</si>
  <si>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</si>
  <si>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</si>
  <si>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</si>
  <si>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</si>
  <si>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</si>
  <si>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</si>
  <si>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</si>
  <si>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</si>
  <si>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</si>
  <si>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</si>
  <si>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</si>
  <si>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</si>
  <si>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</si>
  <si>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</si>
  <si>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</si>
  <si>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</si>
  <si>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</si>
  <si>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</si>
  <si>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</si>
  <si>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</si>
  <si>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</si>
  <si>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</si>
  <si>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</si>
  <si>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</si>
  <si>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</si>
  <si>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</si>
  <si>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</si>
  <si>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</si>
  <si>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</si>
  <si>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</si>
  <si>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</si>
  <si>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</si>
  <si>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</si>
  <si>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</si>
  <si>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</si>
  <si>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</si>
  <si>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</si>
  <si>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</si>
  <si>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</si>
  <si>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</si>
  <si>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</si>
  <si>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</si>
  <si>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</si>
  <si>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</si>
  <si>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</si>
  <si>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</si>
  <si>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</si>
  <si>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</si>
  <si>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</si>
  <si>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</si>
  <si>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</si>
  <si>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</si>
  <si>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</si>
  <si>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</si>
  <si>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</si>
  <si>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</si>
  <si>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</si>
  <si>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</si>
  <si>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</si>
  <si>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</si>
  <si>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</si>
  <si>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</si>
  <si>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</si>
  <si>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</si>
  <si>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</si>
  <si>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</si>
  <si>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</si>
  <si>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</si>
  <si>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</si>
  <si>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</si>
  <si>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</si>
  <si>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</si>
  <si>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</si>
  <si>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</si>
  <si>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</si>
  <si>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</si>
  <si>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</si>
  <si>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</si>
  <si>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</si>
  <si>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</si>
  <si>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</si>
  <si>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</si>
  <si>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</si>
  <si>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</si>
  <si>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</si>
  <si>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</si>
  <si>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</si>
  <si>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</si>
  <si>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</si>
  <si>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</si>
  <si>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</si>
  <si>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</si>
  <si>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</si>
  <si>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</si>
  <si>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</si>
  <si>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</si>
  <si>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</si>
  <si>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</si>
  <si>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</si>
  <si>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</si>
  <si>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</si>
  <si>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</si>
  <si>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</si>
  <si>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</si>
  <si>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</si>
  <si>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</si>
  <si>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</si>
  <si>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</si>
  <si>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</si>
  <si>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</si>
  <si>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</si>
  <si>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</si>
  <si>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</si>
  <si>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</si>
  <si>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</si>
  <si>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</si>
  <si>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</si>
  <si>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</si>
  <si>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</si>
  <si>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</si>
  <si>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</si>
  <si>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</si>
  <si>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</si>
  <si>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</si>
  <si>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</si>
  <si>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</si>
  <si>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</si>
  <si>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</si>
  <si>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</si>
  <si>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</si>
  <si>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</si>
  <si>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</si>
  <si>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</si>
  <si>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</si>
  <si>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</si>
  <si>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</si>
  <si>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</si>
  <si>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</si>
  <si>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</si>
  <si>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</si>
  <si>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</si>
  <si>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</si>
  <si>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</si>
  <si>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</si>
  <si>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</si>
  <si>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</si>
  <si>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</si>
  <si>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</si>
  <si>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</si>
  <si>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</si>
  <si>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</si>
  <si>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</si>
  <si>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</si>
  <si>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</si>
  <si>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</si>
  <si>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</si>
  <si>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</si>
  <si>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</si>
  <si>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</si>
  <si>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</si>
  <si>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</si>
  <si>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</si>
  <si>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</si>
  <si>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</si>
  <si>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</si>
  <si>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</si>
  <si>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</si>
  <si>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</si>
  <si>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</si>
  <si>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</si>
  <si>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</si>
  <si>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</si>
  <si>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</si>
  <si>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</si>
  <si>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</si>
  <si>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</si>
  <si>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</si>
  <si>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</si>
  <si>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</si>
  <si>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</si>
  <si>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</si>
  <si>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</si>
  <si>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</si>
  <si>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</si>
  <si>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</si>
  <si>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</si>
  <si>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</si>
  <si>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</si>
  <si>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</si>
  <si>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</si>
  <si>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</si>
  <si>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</si>
  <si>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</si>
  <si>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</si>
  <si>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</si>
  <si>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</si>
  <si>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</si>
  <si>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</si>
  <si>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</si>
  <si>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</si>
  <si>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</si>
  <si>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</si>
  <si>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</si>
  <si>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</si>
  <si>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</si>
  <si>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</si>
  <si>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</si>
  <si>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</si>
  <si>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</si>
  <si>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</si>
  <si>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</si>
  <si>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</si>
  <si>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</si>
  <si>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</si>
  <si>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</si>
  <si>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</si>
  <si>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</si>
  <si>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</si>
  <si>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</si>
  <si>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</si>
  <si>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</si>
  <si>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</si>
  <si>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</si>
  <si>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</si>
  <si>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</si>
  <si>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</si>
  <si>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</si>
  <si>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</si>
  <si>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</si>
  <si>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</si>
  <si>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</si>
  <si>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</si>
  <si>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</si>
  <si>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</si>
  <si>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</si>
  <si>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</si>
  <si>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</si>
  <si>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</si>
  <si>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</si>
  <si>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</si>
  <si>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</si>
  <si>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</si>
  <si>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</si>
  <si>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</si>
  <si>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</si>
  <si>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</si>
  <si>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</si>
  <si>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</si>
  <si>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</si>
  <si>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</si>
  <si>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</si>
  <si>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</si>
  <si>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</si>
  <si>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</si>
  <si>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</si>
  <si>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</si>
  <si>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</si>
  <si>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</si>
  <si>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</si>
  <si>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</si>
  <si>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</si>
  <si>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</si>
  <si>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</si>
  <si>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</si>
  <si>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</si>
  <si>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</si>
  <si>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</si>
  <si>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</si>
  <si>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</si>
  <si>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</si>
  <si>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</si>
  <si>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</si>
  <si>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</si>
  <si>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</si>
  <si>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</si>
  <si>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</si>
  <si>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</si>
  <si>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</si>
  <si>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</si>
  <si>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</si>
  <si>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</si>
  <si>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</si>
  <si>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</si>
  <si>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</si>
  <si>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</si>
  <si>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</si>
  <si>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</si>
  <si>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</si>
  <si>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</si>
  <si>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</si>
  <si>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</si>
  <si>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</si>
  <si>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</si>
  <si>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</si>
  <si>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</si>
  <si>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</si>
  <si>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</si>
  <si>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</si>
  <si>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</si>
  <si>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</si>
  <si>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</si>
  <si>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</si>
  <si>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</si>
  <si>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</si>
  <si>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</si>
  <si>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</si>
  <si>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</si>
  <si>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</si>
  <si>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</si>
  <si>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</si>
  <si>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</si>
  <si>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</si>
  <si>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</si>
  <si>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</si>
  <si>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</si>
  <si>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</si>
  <si>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</si>
  <si>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</si>
  <si>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</si>
  <si>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</si>
  <si>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</si>
  <si>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</si>
  <si>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</si>
  <si>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</si>
  <si>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</si>
  <si>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</si>
  <si>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</si>
  <si>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</si>
  <si>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</si>
  <si>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</si>
  <si>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</si>
  <si>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</si>
  <si>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</si>
  <si>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</si>
  <si>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</si>
  <si>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</si>
  <si>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</si>
  <si>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</si>
  <si>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</si>
  <si>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</si>
  <si>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</si>
  <si>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</si>
  <si>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</si>
  <si>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</si>
  <si>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</si>
  <si>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</si>
  <si>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</si>
  <si>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</si>
  <si>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</si>
  <si>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</si>
  <si>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</si>
  <si>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</si>
  <si>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</si>
  <si>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</si>
  <si>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</si>
  <si>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</si>
  <si>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</si>
  <si>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</si>
  <si>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</si>
  <si>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</si>
  <si>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</si>
  <si>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</si>
  <si>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</si>
  <si>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</si>
  <si>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</si>
  <si>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</si>
  <si>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</si>
  <si>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</si>
  <si>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</si>
  <si>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</si>
  <si>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</si>
  <si>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</si>
  <si>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</si>
  <si>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</si>
  <si>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</si>
  <si>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</si>
  <si>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</si>
  <si>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</si>
  <si>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</si>
  <si>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</si>
  <si>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</si>
  <si>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</si>
  <si>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</si>
  <si>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</si>
  <si>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</si>
  <si>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</si>
  <si>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</si>
  <si>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</si>
  <si>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</si>
  <si>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</si>
  <si>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</si>
  <si>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</si>
  <si>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</si>
  <si>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</si>
  <si>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</si>
  <si>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</si>
  <si>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</si>
  <si>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</si>
  <si>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</si>
  <si>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</si>
  <si>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</si>
  <si>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</si>
  <si>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</si>
  <si>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</si>
  <si>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</si>
  <si>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</si>
  <si>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</si>
  <si>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</si>
  <si>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</si>
  <si>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</si>
  <si>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</si>
  <si>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</si>
  <si>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</si>
  <si>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</si>
  <si>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</si>
  <si>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</si>
  <si>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</si>
  <si>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</si>
  <si>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</si>
  <si>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</si>
  <si>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</si>
  <si>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</si>
  <si>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</si>
  <si>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</si>
  <si>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</si>
  <si>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</si>
  <si>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</si>
  <si>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</si>
  <si>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</si>
  <si>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</si>
  <si>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</si>
  <si>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</si>
  <si>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</si>
  <si>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</si>
  <si>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</si>
  <si>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</si>
  <si>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</si>
  <si>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</si>
  <si>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</si>
  <si>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</si>
  <si>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</si>
  <si>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</si>
  <si>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</si>
  <si>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</si>
  <si>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</si>
  <si>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</si>
  <si>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</si>
  <si>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</si>
  <si>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</si>
  <si>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</si>
  <si>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</si>
  <si>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</si>
  <si>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</si>
  <si>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</si>
  <si>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</si>
  <si>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</si>
  <si>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</si>
  <si>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</si>
  <si>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</si>
  <si>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</si>
  <si>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</si>
  <si>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</si>
  <si>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</si>
  <si>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</si>
  <si>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</si>
  <si>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</si>
  <si>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</si>
  <si>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</si>
  <si>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</si>
  <si>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</si>
  <si>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</si>
  <si>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</si>
  <si>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</si>
  <si>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</si>
  <si>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</si>
  <si>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</si>
  <si>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</si>
  <si>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</si>
  <si>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</si>
  <si>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</si>
  <si>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</si>
  <si>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</si>
  <si>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</si>
  <si>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</si>
  <si>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</si>
  <si>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</si>
  <si>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</si>
  <si>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</si>
  <si>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</si>
  <si>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</si>
  <si>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</si>
  <si>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</si>
  <si>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</si>
  <si>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</si>
  <si>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</si>
  <si>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</si>
  <si>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</si>
  <si>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</si>
  <si>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</si>
  <si>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</si>
  <si>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</si>
  <si>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</si>
  <si>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</si>
  <si>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</si>
  <si>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</si>
  <si>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</si>
  <si>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</si>
  <si>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</si>
  <si>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</si>
  <si>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</si>
  <si>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</si>
  <si>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</si>
  <si>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</si>
  <si>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</si>
  <si>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</si>
  <si>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</si>
  <si>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</si>
  <si>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</si>
  <si>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</si>
  <si>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</si>
  <si>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</si>
  <si>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</si>
  <si>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</si>
  <si>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</si>
  <si>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</si>
  <si>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</si>
  <si>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</si>
  <si>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</si>
  <si>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</si>
  <si>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</si>
  <si>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</si>
  <si>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</si>
  <si>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</si>
  <si>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</si>
  <si>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</si>
  <si>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</si>
  <si>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</si>
  <si>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</si>
  <si>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</si>
  <si>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</si>
  <si>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</si>
  <si>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</si>
  <si>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</si>
  <si>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</si>
  <si>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</si>
  <si>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</si>
  <si>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</si>
  <si>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</si>
  <si>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</si>
  <si>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</si>
  <si>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</si>
  <si>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</si>
  <si>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</si>
  <si>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</si>
  <si>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</si>
  <si>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</si>
  <si>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</si>
  <si>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</si>
  <si>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</si>
  <si>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</si>
  <si>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</si>
  <si>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</si>
  <si>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</si>
  <si>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</si>
  <si>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</si>
  <si>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</si>
  <si>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</si>
  <si>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</si>
  <si>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</si>
  <si>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</si>
  <si>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</si>
  <si>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</si>
  <si>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</si>
  <si>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</si>
  <si>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</si>
  <si>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</si>
  <si>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</si>
  <si>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</si>
  <si>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</si>
  <si>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</si>
  <si>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</si>
  <si>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</si>
  <si>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</si>
  <si>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</si>
  <si>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</si>
  <si>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</si>
  <si>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</si>
  <si>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</si>
  <si>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</si>
  <si>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</si>
  <si>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</si>
  <si>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</si>
  <si>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</si>
  <si>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</si>
  <si>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</si>
  <si>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</si>
  <si>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</si>
  <si>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</si>
  <si>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</si>
  <si>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</si>
  <si>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</si>
  <si>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</si>
  <si>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</si>
  <si>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</si>
  <si>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</si>
  <si>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</si>
  <si>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</si>
  <si>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</si>
  <si>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</si>
  <si>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</si>
  <si>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</si>
  <si>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</si>
  <si>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</si>
  <si>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</si>
  <si>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</si>
  <si>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</si>
  <si>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</si>
  <si>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</si>
  <si>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</si>
  <si>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</si>
  <si>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</si>
  <si>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</si>
  <si>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</si>
  <si>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</si>
  <si>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</si>
  <si>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</si>
  <si>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</si>
  <si>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</si>
  <si>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</si>
  <si>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</si>
  <si>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</si>
  <si>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</si>
  <si>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</si>
  <si>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</si>
  <si>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</si>
  <si>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</si>
  <si>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</si>
  <si>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</si>
  <si>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</si>
  <si>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</si>
  <si>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</si>
  <si>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</si>
  <si>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</si>
  <si>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</si>
  <si>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</si>
  <si>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</si>
  <si>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</si>
  <si>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</si>
  <si>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</si>
  <si>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</si>
  <si>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</si>
  <si>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</si>
  <si>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</si>
  <si>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</si>
  <si>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</si>
  <si>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</si>
  <si>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</si>
  <si>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</si>
  <si>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</si>
  <si>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</si>
  <si>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</si>
  <si>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</si>
  <si>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</si>
  <si>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</si>
  <si>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</si>
  <si>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</si>
  <si>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</si>
  <si>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</si>
  <si>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</si>
  <si>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</si>
  <si>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</si>
  <si>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</si>
  <si>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</si>
  <si>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</si>
  <si>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</si>
  <si>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</si>
  <si>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</si>
  <si>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</si>
  <si>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</si>
  <si>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</si>
  <si>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</si>
  <si>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</si>
  <si>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</si>
  <si>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</si>
  <si>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</si>
  <si>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</si>
  <si>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</si>
  <si>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</si>
  <si>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</si>
  <si>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</si>
  <si>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</si>
  <si>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</si>
  <si>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</si>
  <si>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</si>
  <si>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</si>
  <si>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</si>
  <si>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</si>
  <si>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</si>
  <si>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</si>
  <si>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</si>
  <si>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</si>
  <si>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</si>
  <si>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</si>
  <si>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</si>
  <si>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</si>
  <si>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</si>
  <si>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</si>
  <si>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</si>
  <si>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</si>
  <si>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</si>
  <si>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</si>
  <si>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</si>
  <si>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</si>
  <si>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</si>
  <si>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</si>
  <si>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</si>
  <si>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</si>
  <si>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</si>
  <si>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</si>
  <si>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</si>
  <si>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</si>
  <si>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</si>
  <si>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</si>
  <si>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</si>
  <si>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</si>
  <si>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</si>
  <si>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</si>
  <si>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</si>
  <si>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</si>
  <si>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</si>
  <si>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</si>
  <si>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</si>
  <si>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</si>
  <si>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</si>
  <si>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</si>
  <si>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</si>
  <si>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</si>
  <si>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</si>
  <si>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</si>
  <si>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</si>
  <si>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</si>
  <si>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</si>
  <si>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</si>
  <si>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</si>
  <si>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</si>
  <si>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</si>
  <si>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</si>
  <si>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</si>
  <si>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</si>
  <si>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</si>
  <si>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</si>
  <si>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</si>
  <si>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</si>
  <si>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</si>
  <si>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</si>
  <si>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</si>
  <si>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</si>
  <si>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</si>
  <si>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</si>
  <si>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</si>
  <si>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</si>
  <si>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</si>
  <si>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</si>
  <si>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</si>
  <si>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</si>
  <si>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</si>
  <si>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</si>
  <si>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</si>
  <si>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</si>
  <si>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</si>
  <si>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</si>
  <si>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</si>
  <si>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</si>
  <si>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</si>
  <si>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</si>
  <si>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</si>
  <si>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</si>
  <si>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</si>
  <si>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</si>
  <si>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</si>
  <si>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</si>
  <si>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</si>
  <si>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</si>
  <si>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</si>
  <si>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</si>
  <si>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</si>
  <si>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</si>
  <si>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</si>
  <si>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</si>
  <si>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</si>
  <si>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</si>
  <si>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</si>
  <si>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</si>
  <si>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</si>
  <si>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</si>
  <si>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</si>
  <si>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</si>
  <si>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</si>
  <si>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</si>
  <si>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</si>
  <si>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</si>
  <si>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</si>
  <si>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</si>
  <si>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</si>
  <si>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</si>
  <si>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</si>
  <si>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</si>
  <si>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</si>
  <si>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</si>
  <si>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</si>
  <si>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</si>
  <si>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</si>
  <si>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</si>
  <si>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</si>
  <si>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</si>
  <si>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</si>
  <si>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</si>
  <si>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</si>
  <si>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</si>
  <si>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</si>
  <si>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</si>
  <si>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</si>
  <si>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</si>
  <si>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</si>
  <si>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</si>
  <si>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</si>
  <si>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</si>
  <si>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</si>
  <si>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</si>
  <si>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</si>
  <si>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</si>
  <si>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</si>
  <si>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</si>
  <si>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</si>
  <si>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</si>
  <si>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</si>
  <si>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</si>
  <si>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</si>
  <si>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</si>
  <si>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</si>
  <si>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</si>
  <si>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</si>
  <si>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</si>
  <si>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</si>
  <si>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</si>
  <si>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</si>
  <si>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</si>
  <si>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</si>
  <si>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</si>
  <si>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</si>
  <si>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</si>
  <si>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</si>
  <si>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</si>
  <si>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</si>
  <si>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</si>
  <si>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</si>
  <si>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</si>
  <si>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</si>
  <si>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</si>
  <si>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</si>
  <si>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</si>
  <si>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</si>
  <si>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</si>
  <si>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</si>
  <si>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</si>
  <si>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</si>
  <si>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</si>
  <si>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</si>
  <si>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</si>
  <si>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</si>
  <si>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</si>
  <si>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</si>
  <si>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</si>
  <si>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</si>
  <si>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</si>
  <si>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</si>
  <si>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</si>
  <si>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</si>
  <si>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</si>
  <si>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</si>
  <si>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</si>
  <si>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</si>
  <si>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</si>
  <si>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</si>
  <si>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</si>
  <si>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</si>
  <si>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</si>
  <si>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</si>
  <si>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</si>
  <si>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</si>
  <si>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</si>
  <si>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</si>
  <si>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</si>
  <si>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</si>
  <si>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</si>
  <si>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</si>
  <si>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</si>
  <si>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</si>
  <si>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</si>
  <si>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</si>
  <si>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</si>
  <si>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</si>
  <si>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</si>
  <si>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</si>
  <si>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</si>
  <si>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</si>
  <si>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</si>
  <si>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</si>
  <si>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</si>
  <si>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</si>
  <si>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</si>
  <si>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</si>
  <si>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</si>
  <si>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</si>
  <si>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</si>
  <si>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</si>
  <si>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</si>
  <si>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</si>
  <si>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</si>
  <si>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</si>
  <si>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</si>
  <si>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</si>
  <si>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</si>
  <si>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</si>
  <si>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</si>
  <si>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</si>
  <si>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</si>
  <si>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</si>
  <si>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</si>
  <si>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</si>
  <si>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</si>
  <si>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</si>
  <si>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</si>
  <si>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</si>
  <si>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</si>
  <si>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</si>
  <si>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</si>
  <si>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</si>
  <si>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</si>
  <si>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</si>
  <si>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</si>
  <si>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</si>
  <si>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</si>
  <si>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</si>
  <si>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</si>
  <si>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</si>
  <si>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</si>
  <si>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</si>
  <si>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</si>
  <si>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</si>
  <si>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</si>
  <si>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</si>
  <si>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</si>
  <si>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</si>
  <si>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</si>
  <si>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</si>
  <si>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</si>
  <si>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</si>
  <si>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</si>
  <si>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</si>
  <si>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</si>
  <si>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</si>
  <si>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</si>
  <si>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</si>
  <si>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</si>
  <si>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</si>
  <si>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</si>
  <si>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</si>
  <si>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</si>
  <si>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</si>
  <si>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</si>
  <si>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</si>
  <si>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</si>
  <si>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</si>
  <si>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</si>
  <si>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</si>
  <si>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</si>
  <si>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</si>
  <si>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</si>
  <si>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</si>
  <si>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</si>
  <si>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</si>
  <si>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</si>
  <si>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</si>
  <si>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</si>
  <si>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</si>
  <si>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</si>
  <si>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</si>
  <si>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</si>
  <si>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</si>
  <si>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</si>
  <si>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</si>
  <si>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</si>
  <si>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</si>
  <si>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</si>
  <si>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</si>
  <si>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</si>
  <si>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</si>
  <si>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</si>
  <si>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</si>
  <si>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</si>
  <si>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</si>
  <si>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</si>
  <si>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</si>
  <si>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</si>
  <si>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</si>
  <si>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</si>
  <si>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</si>
  <si>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</si>
  <si>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</si>
  <si>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</si>
  <si>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</si>
  <si>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</si>
  <si>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</si>
  <si>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</si>
  <si>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</si>
  <si>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</si>
  <si>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</si>
  <si>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</si>
  <si>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</si>
  <si>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</si>
  <si>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</si>
  <si>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</si>
  <si>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</si>
  <si>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</si>
  <si>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</si>
  <si>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</si>
  <si>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</si>
  <si>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</si>
  <si>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</si>
  <si>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</si>
  <si>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</si>
  <si>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</si>
  <si>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</si>
  <si>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</si>
  <si>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</si>
  <si>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</si>
  <si>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</si>
  <si>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</si>
  <si>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</si>
  <si>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</si>
  <si>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</si>
  <si>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</si>
  <si>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</si>
  <si>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</si>
  <si>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</si>
  <si>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</si>
  <si>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</si>
  <si>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</si>
  <si>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</si>
  <si>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</si>
  <si>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</si>
  <si>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</si>
  <si>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</si>
  <si>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</si>
  <si>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</si>
  <si>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</si>
  <si>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</si>
  <si>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</si>
  <si>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</si>
  <si>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</si>
  <si>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</si>
  <si>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</si>
  <si>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</si>
  <si>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</si>
  <si>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</si>
  <si>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</si>
  <si>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</si>
  <si>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</si>
  <si>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</si>
  <si>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</si>
  <si>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</si>
  <si>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</si>
  <si>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</si>
  <si>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</si>
  <si>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</si>
  <si>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</si>
  <si>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</si>
  <si>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</si>
  <si>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</si>
  <si>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</si>
  <si>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</si>
  <si>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</si>
  <si>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</si>
  <si>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</si>
  <si>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</si>
  <si>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</si>
  <si>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</si>
  <si>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</si>
  <si>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</si>
  <si>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</si>
  <si>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</si>
  <si>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</si>
  <si>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</si>
  <si>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</si>
  <si>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</si>
  <si>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</si>
  <si>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</si>
  <si>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</si>
  <si>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</si>
  <si>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</si>
  <si>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</si>
  <si>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</si>
  <si>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</si>
  <si>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</si>
  <si>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</si>
  <si>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</si>
  <si>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</si>
  <si>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</si>
  <si>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</si>
  <si>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</si>
  <si>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</si>
  <si>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</si>
  <si>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</si>
  <si>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</si>
  <si>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</si>
  <si>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</si>
  <si>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</si>
  <si>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</si>
  <si>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</si>
  <si>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</si>
  <si>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</si>
  <si>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</si>
  <si>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</si>
  <si>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</si>
  <si>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</si>
  <si>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</si>
  <si>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</si>
  <si>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</si>
  <si>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</si>
  <si>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</si>
  <si>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</si>
  <si>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</si>
  <si>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</si>
  <si>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</si>
  <si>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</si>
  <si>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</si>
  <si>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</si>
  <si>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</si>
  <si>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</si>
  <si>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</si>
  <si>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</si>
  <si>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</si>
  <si>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</si>
  <si>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</si>
  <si>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</si>
  <si>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</si>
  <si>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</si>
  <si>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</si>
  <si>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</si>
  <si>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</si>
  <si>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</si>
  <si>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</si>
  <si>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</si>
  <si>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</si>
  <si>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</si>
  <si>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</si>
  <si>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</si>
  <si>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</si>
  <si>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</si>
  <si>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</si>
  <si>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</si>
  <si>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</si>
  <si>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</si>
  <si>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</si>
  <si>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</si>
  <si>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</si>
  <si>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</si>
  <si>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</si>
  <si>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</si>
  <si>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</si>
  <si>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</si>
  <si>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</si>
  <si>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</si>
  <si>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</si>
  <si>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</si>
  <si>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</si>
  <si>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</si>
  <si>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</si>
  <si>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</si>
  <si>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</si>
  <si>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</si>
  <si>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</si>
  <si>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</si>
  <si>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</si>
  <si>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</si>
  <si>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</si>
  <si>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</si>
  <si>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</si>
  <si>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</si>
  <si>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</si>
  <si>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</si>
  <si>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</si>
  <si>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</si>
  <si>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</si>
  <si>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</si>
  <si>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</si>
  <si>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</si>
  <si>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</si>
  <si>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</si>
  <si>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</si>
  <si>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</si>
  <si>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</si>
  <si>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</si>
  <si>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</si>
  <si>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</si>
  <si>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</si>
  <si>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</si>
  <si>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</si>
  <si>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</si>
  <si>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</si>
  <si>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</si>
  <si>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</si>
  <si>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</si>
  <si>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</si>
  <si>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</si>
  <si>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</si>
  <si>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</si>
  <si>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</si>
  <si>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</si>
  <si>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</si>
  <si>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</si>
  <si>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</si>
  <si>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</si>
  <si>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</si>
  <si>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</si>
  <si>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</si>
  <si>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</si>
  <si>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</si>
  <si>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</si>
  <si>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</si>
  <si>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</si>
  <si>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</si>
  <si>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</si>
  <si>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</si>
  <si>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</si>
  <si>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</si>
  <si>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</si>
  <si>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</si>
  <si>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</si>
  <si>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</si>
  <si>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</si>
  <si>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</si>
  <si>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</si>
  <si>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</si>
  <si>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</si>
  <si>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</si>
  <si>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</si>
  <si>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</si>
  <si>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</si>
  <si>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</si>
  <si>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</si>
  <si>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</si>
  <si>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</si>
  <si>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</si>
  <si>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</si>
  <si>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</si>
  <si>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</si>
  <si>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</si>
  <si>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</si>
  <si>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</si>
  <si>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</si>
  <si>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</si>
  <si>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</si>
  <si>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</si>
  <si>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</si>
  <si>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</si>
  <si>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</si>
  <si>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</si>
  <si>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</si>
  <si>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</si>
  <si>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</si>
  <si>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</si>
  <si>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</si>
  <si>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</si>
  <si>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</si>
  <si>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</si>
  <si>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</si>
  <si>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</si>
  <si>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</si>
  <si>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</si>
  <si>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</si>
  <si>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</si>
  <si>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</si>
  <si>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</si>
  <si>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</si>
  <si>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</si>
  <si>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</si>
  <si>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</si>
  <si>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</si>
  <si>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</si>
  <si>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</si>
  <si>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</si>
  <si>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</si>
  <si>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</si>
  <si>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</si>
  <si>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</si>
  <si>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</si>
  <si>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</si>
  <si>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</si>
  <si>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</si>
  <si>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</si>
  <si>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</si>
  <si>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</si>
  <si>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</si>
  <si>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</si>
  <si>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</si>
  <si>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</si>
  <si>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</si>
  <si>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</si>
  <si>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</si>
  <si>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</si>
  <si>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</si>
  <si>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</si>
  <si>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</si>
  <si>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</si>
  <si>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</si>
  <si>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</si>
  <si>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</si>
  <si>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</si>
  <si>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</si>
  <si>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</si>
  <si>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</si>
  <si>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</si>
  <si>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</si>
  <si>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</si>
  <si>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</si>
  <si>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</si>
  <si>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</si>
  <si>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</si>
  <si>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</si>
  <si>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</si>
  <si>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</si>
  <si>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</si>
  <si>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</si>
  <si>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</si>
  <si>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</si>
  <si>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</si>
  <si>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</si>
  <si>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</si>
  <si>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</si>
  <si>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</si>
  <si>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</si>
  <si>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</si>
  <si>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</si>
  <si>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</si>
  <si>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</si>
  <si>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</si>
  <si>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</si>
  <si>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</si>
  <si>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</si>
  <si>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</si>
  <si>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</si>
  <si>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</si>
  <si>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</si>
  <si>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</si>
  <si>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</si>
  <si>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</si>
  <si>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</si>
  <si>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</si>
  <si>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</si>
  <si>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</si>
  <si>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</si>
  <si>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</si>
  <si>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</si>
  <si>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</si>
  <si>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</si>
  <si>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</si>
  <si>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</si>
  <si>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</si>
  <si>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</si>
  <si>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</si>
  <si>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</si>
  <si>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</si>
  <si>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</si>
  <si>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</si>
  <si>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</si>
  <si>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</si>
  <si>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</si>
  <si>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</si>
  <si>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</si>
  <si>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</si>
  <si>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</si>
  <si>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</si>
  <si>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</si>
  <si>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</si>
  <si>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</si>
  <si>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</si>
  <si>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</si>
  <si>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</si>
  <si>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</si>
  <si>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</si>
  <si>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</si>
  <si>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</si>
  <si>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</si>
  <si>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</si>
  <si>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</si>
  <si>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</si>
  <si>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</si>
  <si>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</si>
  <si>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</si>
  <si>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</si>
  <si>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</si>
  <si>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</si>
  <si>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</si>
  <si>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</si>
  <si>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</si>
  <si>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</si>
  <si>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</si>
  <si>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</si>
  <si>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</si>
  <si>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</si>
  <si>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</si>
  <si>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</si>
  <si>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</si>
  <si>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</si>
  <si>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</si>
  <si>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</si>
  <si>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</si>
  <si>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</si>
  <si>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</si>
  <si>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</si>
  <si>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</si>
  <si>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</si>
  <si>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</si>
  <si>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</si>
  <si>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</si>
  <si>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</si>
  <si>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</si>
  <si>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</si>
  <si>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</si>
  <si>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</si>
  <si>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</si>
  <si>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</si>
  <si>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</si>
  <si>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</si>
  <si>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</si>
  <si>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</si>
  <si>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</si>
  <si>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</si>
  <si>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</si>
  <si>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</si>
  <si>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</si>
  <si>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</si>
  <si>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</si>
  <si>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</si>
  <si>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</si>
  <si>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</si>
  <si>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</si>
  <si>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</si>
  <si>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</si>
  <si>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</si>
  <si>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</si>
  <si>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</si>
  <si>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</si>
  <si>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</si>
  <si>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</si>
  <si>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</si>
  <si>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</si>
  <si>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</si>
  <si>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</si>
  <si>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</si>
  <si>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</si>
  <si>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</si>
  <si>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</si>
  <si>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</si>
  <si>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</si>
  <si>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</si>
  <si>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</si>
  <si>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</si>
  <si>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</si>
  <si>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</si>
  <si>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</si>
  <si>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</si>
  <si>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</si>
  <si>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</si>
  <si>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</si>
  <si>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</si>
  <si>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</si>
  <si>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</si>
  <si>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</si>
  <si>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</si>
  <si>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</si>
  <si>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</si>
  <si>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</si>
  <si>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</si>
  <si>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</si>
  <si>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</si>
  <si>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</si>
  <si>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</si>
  <si>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</si>
  <si>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</si>
  <si>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</si>
  <si>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</si>
  <si>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</si>
  <si>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</si>
  <si>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</si>
  <si>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</si>
  <si>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</si>
  <si>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</si>
  <si>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</si>
  <si>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</si>
  <si>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</si>
  <si>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</si>
  <si>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</si>
  <si>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</si>
  <si>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</si>
  <si>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</si>
  <si>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</si>
  <si>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</si>
  <si>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</si>
  <si>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</si>
  <si>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</si>
  <si>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</si>
  <si>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</si>
  <si>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</si>
  <si>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</si>
  <si>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</si>
  <si>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</si>
  <si>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</si>
  <si>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</si>
  <si>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</si>
  <si>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</si>
  <si>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</si>
  <si>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</si>
  <si>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</si>
  <si>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</si>
  <si>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</si>
  <si>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</si>
  <si>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</si>
  <si>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</si>
  <si>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</si>
  <si>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</si>
  <si>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</si>
  <si>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</si>
  <si>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</si>
  <si>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</si>
  <si>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</si>
  <si>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</si>
  <si>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</si>
  <si>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</si>
  <si>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</si>
  <si>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</si>
  <si>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</si>
  <si>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</si>
  <si>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</si>
  <si>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</si>
  <si>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</si>
  <si>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</si>
  <si>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</si>
  <si>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</si>
  <si>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</si>
  <si>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</si>
  <si>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</si>
  <si>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</si>
  <si>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</si>
  <si>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</si>
  <si>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</si>
  <si>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</si>
  <si>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</si>
  <si>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</si>
  <si>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</si>
  <si>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</si>
  <si>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</si>
  <si>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</si>
  <si>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</si>
  <si>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</si>
  <si>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</si>
  <si>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</si>
  <si>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</si>
  <si>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</si>
  <si>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</si>
  <si>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</si>
  <si>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</si>
  <si>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</si>
  <si>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</si>
  <si>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</si>
  <si>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</si>
  <si>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</si>
  <si>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</si>
  <si>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</si>
  <si>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</si>
  <si>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</si>
  <si>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</si>
  <si>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</si>
  <si>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</si>
  <si>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</si>
  <si>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</si>
  <si>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</si>
  <si>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</si>
  <si>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</si>
  <si>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</si>
  <si>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</si>
  <si>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</si>
  <si>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</si>
  <si>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</si>
  <si>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</si>
  <si>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</si>
  <si>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</si>
  <si>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</si>
  <si>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</si>
  <si>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</si>
  <si>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</si>
  <si>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</si>
  <si>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</si>
  <si>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</si>
  <si>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</si>
  <si>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</si>
  <si>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</si>
  <si>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</si>
  <si>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</si>
  <si>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</si>
  <si>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</si>
  <si>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</si>
  <si>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</si>
  <si>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</si>
  <si>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</si>
  <si>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</si>
  <si>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</si>
  <si>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</si>
  <si>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</si>
  <si>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</si>
  <si>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</si>
  <si>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</si>
  <si>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</si>
  <si>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</si>
  <si>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</si>
  <si>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</si>
  <si>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</si>
  <si>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</si>
  <si>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</si>
  <si>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</si>
  <si>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</si>
  <si>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</si>
  <si>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</si>
  <si>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</si>
  <si>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</si>
  <si>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</si>
  <si>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</si>
  <si>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</si>
  <si>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</si>
  <si>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</si>
  <si>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</si>
  <si>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</si>
  <si>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</si>
  <si>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</si>
  <si>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</si>
  <si>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</si>
  <si>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</si>
  <si>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</si>
  <si>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</si>
  <si>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</si>
  <si>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</si>
  <si>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</si>
  <si>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</si>
  <si>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</si>
  <si>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</si>
  <si>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</si>
  <si>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</si>
  <si>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</si>
  <si>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</si>
  <si>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</si>
  <si>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</si>
  <si>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</si>
  <si>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</si>
  <si>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</si>
  <si>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</si>
  <si>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</si>
  <si>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</si>
  <si>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</si>
  <si>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</si>
  <si>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</si>
  <si>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</si>
  <si>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</si>
  <si>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</si>
  <si>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</si>
  <si>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</si>
  <si>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</si>
  <si>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</si>
  <si>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</si>
  <si>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</si>
  <si>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</si>
  <si>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</si>
  <si>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</si>
  <si>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</si>
  <si>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</si>
  <si>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</si>
  <si>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</si>
  <si>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</si>
  <si>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</si>
  <si>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</si>
  <si>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</si>
  <si>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</si>
  <si>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</si>
  <si>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</si>
  <si>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</si>
  <si>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</si>
  <si>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</si>
  <si>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</si>
  <si>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</si>
  <si>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</si>
  <si>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</si>
  <si>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</si>
  <si>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</si>
  <si>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</si>
  <si>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</si>
  <si>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</si>
  <si>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</si>
  <si>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</si>
  <si>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</si>
  <si>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</si>
  <si>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</si>
  <si>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</si>
  <si>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</si>
  <si>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</si>
  <si>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</si>
  <si>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</si>
  <si>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</si>
  <si>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</si>
  <si>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</si>
  <si>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</si>
  <si>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</si>
  <si>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</si>
  <si>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</si>
  <si>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</si>
  <si>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</si>
  <si>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</si>
  <si>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</si>
  <si>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</si>
  <si>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</si>
  <si>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</si>
  <si>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</si>
  <si>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</si>
  <si>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</si>
  <si>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</si>
  <si>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</si>
  <si>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</si>
  <si>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</si>
  <si>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</si>
  <si>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</si>
  <si>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</si>
  <si>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</si>
  <si>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</si>
  <si>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</si>
  <si>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</si>
  <si>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</si>
  <si>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</si>
  <si>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</si>
  <si>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</si>
  <si>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</si>
  <si>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</si>
  <si>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</si>
  <si>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</si>
  <si>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</si>
  <si>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</si>
  <si>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</si>
  <si>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</si>
  <si>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</si>
  <si>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</si>
  <si>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</si>
  <si>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</si>
  <si>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</si>
  <si>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</si>
  <si>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</si>
  <si>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</si>
  <si>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</si>
  <si>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</si>
  <si>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</si>
  <si>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</si>
  <si>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</si>
  <si>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</si>
  <si>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</si>
  <si>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</si>
  <si>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</si>
  <si>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</si>
  <si>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</si>
  <si>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</si>
  <si>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</si>
  <si>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</si>
  <si>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</si>
  <si>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</si>
  <si>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</si>
  <si>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</si>
  <si>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</si>
  <si>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</si>
  <si>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</si>
  <si>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</si>
  <si>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</si>
  <si>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</si>
  <si>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</si>
  <si>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</si>
  <si>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</si>
  <si>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</si>
  <si>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</si>
  <si>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</si>
  <si>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</si>
  <si>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</si>
  <si>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</si>
  <si>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</si>
  <si>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</si>
  <si>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</si>
  <si>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</si>
  <si>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</si>
  <si>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</si>
  <si>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</si>
  <si>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</si>
  <si>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</si>
  <si>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</si>
  <si>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</si>
  <si>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</si>
  <si>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</si>
  <si>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</si>
  <si>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</si>
  <si>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</si>
  <si>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</si>
  <si>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</si>
  <si>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</si>
  <si>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</si>
  <si>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</si>
  <si>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</si>
  <si>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</si>
  <si>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</si>
  <si>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</si>
  <si>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</si>
  <si>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</si>
  <si>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</si>
  <si>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</si>
  <si>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</si>
  <si>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</si>
  <si>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</si>
  <si>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</si>
  <si>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</si>
  <si>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</si>
  <si>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</si>
  <si>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</si>
  <si>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</si>
  <si>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</si>
  <si>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</si>
  <si>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</si>
  <si>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</si>
  <si>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</si>
  <si>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</si>
  <si>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</si>
  <si>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</si>
  <si>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</si>
  <si>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</si>
  <si>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</si>
  <si>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</si>
  <si>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</si>
  <si>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</si>
  <si>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</si>
  <si>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</si>
  <si>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</si>
  <si>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</si>
  <si>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</si>
  <si>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</si>
  <si>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</si>
  <si>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</si>
  <si>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</si>
  <si>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</si>
  <si>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</si>
  <si>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</si>
  <si>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</si>
  <si>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</si>
  <si>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</si>
  <si>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</si>
  <si>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</si>
  <si>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</si>
  <si>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</si>
  <si>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</si>
  <si>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</si>
  <si>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</si>
  <si>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</si>
  <si>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</si>
  <si>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</si>
  <si>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</si>
  <si>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</si>
  <si>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</si>
  <si>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</si>
  <si>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</si>
  <si>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</si>
  <si>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</si>
  <si>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</si>
  <si>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</si>
  <si>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</si>
  <si>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</si>
  <si>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</si>
  <si>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</si>
  <si>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</si>
  <si>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</si>
  <si>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</si>
  <si>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</si>
  <si>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</si>
  <si>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</si>
  <si>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</si>
  <si>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</si>
  <si>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</si>
  <si>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</si>
  <si>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</si>
  <si>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</si>
  <si>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</si>
  <si>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</si>
  <si>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</si>
  <si>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</si>
  <si>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</si>
  <si>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</si>
  <si>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</si>
  <si>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</si>
  <si>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</si>
  <si>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</si>
  <si>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</si>
  <si>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</si>
  <si>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</si>
  <si>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</si>
  <si>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</si>
  <si>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</si>
  <si>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</si>
  <si>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</si>
  <si>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</si>
  <si>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</si>
  <si>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</si>
  <si>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</si>
  <si>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</si>
  <si>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</si>
  <si>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</si>
  <si>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</si>
  <si>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</si>
  <si>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</si>
  <si>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</si>
  <si>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</si>
  <si>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</si>
  <si>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</si>
  <si>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</si>
  <si>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</si>
  <si>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</si>
  <si>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</si>
  <si>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</si>
  <si>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</si>
  <si>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</si>
  <si>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</si>
  <si>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</si>
  <si>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</si>
  <si>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</si>
  <si>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</si>
  <si>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</si>
  <si>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</si>
  <si>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</si>
  <si>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</si>
  <si>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</si>
  <si>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</si>
  <si>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</si>
  <si>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</si>
  <si>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</si>
  <si>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</si>
  <si>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</si>
  <si>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</si>
  <si>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</si>
  <si>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</si>
  <si>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</si>
  <si>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</si>
  <si>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</si>
  <si>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</si>
  <si>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</si>
  <si>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</si>
  <si>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</si>
  <si>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</si>
  <si>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</si>
  <si>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</si>
  <si>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</si>
  <si>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</si>
  <si>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</si>
  <si>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</si>
  <si>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</si>
  <si>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</si>
  <si>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</si>
  <si>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</si>
  <si>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</si>
  <si>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</si>
  <si>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</si>
  <si>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</si>
  <si>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</si>
  <si>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</si>
  <si>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</si>
  <si>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</si>
  <si>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</si>
  <si>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</si>
  <si>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</si>
  <si>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</si>
  <si>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</si>
  <si>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</si>
  <si>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</si>
  <si>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</si>
  <si>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</si>
  <si>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</si>
  <si>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</si>
  <si>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</si>
  <si>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</si>
  <si>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</si>
  <si>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</si>
  <si>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</si>
  <si>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</si>
  <si>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</si>
  <si>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</si>
  <si>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</si>
  <si>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</si>
  <si>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</si>
  <si>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</si>
  <si>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</si>
  <si>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</si>
  <si>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</si>
  <si>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</si>
  <si>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</si>
  <si>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</si>
  <si>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</si>
  <si>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</si>
  <si>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</si>
  <si>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</si>
  <si>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</si>
  <si>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</si>
  <si>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</si>
  <si>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</si>
  <si>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</si>
  <si>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</si>
  <si>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</si>
  <si>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</si>
  <si>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</si>
  <si>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</si>
  <si>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</si>
  <si>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</si>
  <si>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</si>
  <si>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</si>
  <si>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</si>
  <si>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</si>
  <si>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</si>
  <si>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</si>
  <si>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</si>
  <si>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</si>
  <si>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</si>
  <si>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</si>
  <si>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</si>
  <si>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</si>
  <si>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</si>
  <si>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</si>
  <si>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</si>
  <si>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</si>
  <si>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</si>
  <si>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</si>
  <si>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</si>
  <si>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</si>
  <si>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</si>
  <si>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</si>
  <si>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</si>
  <si>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</si>
  <si>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</si>
  <si>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</si>
  <si>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</si>
  <si>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</si>
  <si>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</si>
  <si>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</si>
  <si>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</si>
  <si>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</si>
  <si>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</si>
  <si>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</si>
  <si>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</si>
  <si>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</si>
  <si>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</si>
  <si>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</si>
  <si>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</si>
  <si>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</si>
  <si>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</si>
  <si>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</si>
  <si>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</si>
  <si>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</si>
  <si>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</si>
  <si>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</si>
  <si>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</si>
  <si>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</si>
  <si>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</si>
  <si>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</si>
  <si>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</si>
  <si>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</si>
  <si>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</si>
  <si>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</si>
  <si>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</si>
  <si>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</si>
  <si>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</si>
  <si>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</si>
  <si>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</si>
  <si>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</si>
  <si>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</si>
  <si>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</si>
  <si>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</si>
  <si>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</si>
  <si>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</si>
  <si>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</si>
  <si>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</si>
  <si>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</si>
  <si>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</si>
  <si>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</si>
  <si>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</si>
  <si>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</si>
  <si>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</si>
  <si>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</si>
  <si>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</si>
  <si>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</si>
  <si>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</si>
  <si>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</si>
  <si>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</si>
  <si>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</si>
  <si>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</si>
  <si>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</si>
  <si>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</si>
  <si>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</si>
  <si>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</si>
  <si>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</si>
  <si>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</si>
  <si>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</si>
  <si>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</si>
  <si>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</si>
  <si>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</si>
  <si>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</si>
  <si>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</si>
  <si>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</si>
  <si>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</si>
  <si>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</si>
  <si>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</si>
  <si>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</si>
  <si>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</si>
  <si>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</si>
  <si>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</si>
  <si>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</si>
  <si>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</si>
  <si>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</si>
  <si>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</si>
  <si>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</si>
  <si>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</si>
  <si>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</si>
  <si>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</si>
  <si>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</si>
  <si>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</si>
  <si>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</si>
  <si>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</si>
  <si>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</si>
  <si>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</si>
  <si>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</si>
  <si>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</si>
  <si>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</si>
  <si>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</si>
  <si>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</si>
  <si>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</si>
  <si>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</si>
  <si>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</si>
  <si>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</si>
  <si>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</si>
  <si>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</si>
  <si>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</si>
  <si>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</si>
  <si>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</si>
  <si>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</si>
  <si>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</si>
  <si>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</si>
  <si>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</si>
  <si>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</si>
  <si>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</si>
  <si>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</si>
  <si>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</si>
  <si>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</si>
  <si>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</si>
  <si>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</si>
  <si>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</si>
  <si>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</si>
  <si>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</si>
  <si>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</si>
  <si>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</si>
  <si>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</si>
  <si>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</si>
  <si>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</si>
  <si>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</si>
  <si>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</si>
  <si>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</si>
  <si>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</si>
  <si>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</si>
  <si>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</si>
  <si>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</si>
  <si>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</si>
  <si>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</si>
  <si>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</si>
  <si>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</si>
  <si>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</si>
  <si>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</si>
  <si>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</si>
  <si>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</si>
  <si>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</si>
  <si>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</si>
  <si>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</si>
  <si>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</si>
  <si>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</si>
  <si>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</si>
  <si>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</si>
  <si>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</si>
  <si>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</si>
  <si>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</si>
  <si>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</si>
  <si>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</si>
  <si>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</si>
  <si>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</si>
  <si>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</si>
  <si>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</si>
  <si>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</si>
  <si>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</si>
  <si>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</si>
  <si>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</si>
  <si>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</si>
  <si>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</si>
  <si>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</si>
  <si>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</si>
  <si>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</si>
  <si>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</si>
  <si>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</si>
  <si>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</si>
  <si>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</si>
  <si>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</si>
  <si>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</si>
  <si>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</si>
  <si>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</si>
  <si>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</si>
  <si>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</si>
  <si>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</si>
  <si>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</si>
  <si>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</si>
  <si>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</si>
  <si>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</si>
  <si>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</si>
  <si>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</si>
  <si>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</si>
  <si>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</si>
  <si>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</si>
  <si>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</si>
  <si>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</si>
  <si>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</si>
  <si>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</si>
  <si>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</si>
  <si>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</si>
  <si>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</si>
  <si>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</si>
  <si>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</si>
  <si>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</si>
  <si>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</si>
  <si>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</si>
  <si>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</si>
  <si>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</si>
  <si>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</si>
  <si>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</si>
  <si>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</si>
  <si>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</si>
  <si>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</si>
  <si>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</si>
  <si>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</si>
  <si>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</si>
  <si>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</si>
  <si>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</si>
  <si>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</si>
  <si>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</si>
  <si>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</si>
  <si>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</si>
  <si>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</si>
  <si>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</si>
  <si>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</si>
  <si>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</si>
  <si>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</si>
  <si>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</si>
  <si>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</si>
  <si>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</si>
  <si>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</si>
  <si>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</si>
  <si>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</si>
  <si>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</si>
  <si>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</si>
  <si>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</si>
  <si>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</si>
  <si>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</si>
  <si>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</si>
  <si>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</si>
  <si>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</si>
  <si>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</si>
  <si>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</si>
  <si>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</si>
  <si>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</si>
  <si>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</si>
  <si>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</si>
  <si>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</si>
  <si>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</si>
  <si>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</si>
  <si>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</si>
  <si>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</si>
  <si>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</si>
  <si>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</si>
  <si>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</si>
  <si>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</si>
  <si>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</si>
  <si>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</si>
  <si>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</si>
  <si>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</si>
  <si>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</si>
  <si>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</si>
  <si>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</si>
  <si>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</si>
  <si>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</si>
  <si>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</si>
  <si>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</si>
  <si>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</si>
  <si>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</si>
  <si>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</si>
  <si>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</si>
  <si>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</si>
  <si>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</si>
  <si>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</si>
  <si>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</si>
  <si>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</si>
  <si>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</si>
  <si>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</si>
  <si>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</si>
  <si>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</si>
  <si>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</si>
  <si>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</si>
  <si>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</si>
  <si>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</si>
  <si>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</si>
  <si>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</si>
  <si>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</si>
  <si>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</si>
  <si>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</si>
  <si>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</si>
  <si>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</si>
  <si>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</si>
  <si>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</si>
  <si>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</si>
  <si>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</si>
  <si>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</si>
  <si>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</si>
  <si>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</si>
  <si>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</si>
  <si>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</si>
  <si>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</si>
  <si>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</si>
  <si>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</si>
  <si>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</si>
  <si>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</si>
  <si>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</si>
  <si>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</si>
  <si>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</si>
  <si>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</si>
  <si>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</si>
  <si>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</si>
  <si>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</si>
  <si>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</si>
  <si>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</si>
  <si>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</si>
  <si>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</si>
  <si>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</si>
  <si>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</si>
  <si>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</si>
  <si>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</si>
  <si>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</si>
  <si>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</si>
  <si>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</si>
  <si>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</si>
  <si>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</si>
  <si>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</si>
  <si>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</si>
  <si>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</si>
  <si>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</si>
  <si>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</si>
  <si>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</si>
  <si>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</si>
  <si>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</si>
  <si>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</si>
  <si>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</si>
  <si>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</si>
  <si>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</si>
  <si>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</si>
  <si>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</si>
  <si>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</si>
  <si>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</si>
  <si>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</si>
  <si>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</si>
  <si>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</si>
  <si>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</si>
  <si>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</si>
  <si>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</si>
  <si>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</si>
  <si>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</si>
  <si>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</si>
  <si>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</si>
  <si>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</si>
  <si>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</si>
  <si>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</si>
  <si>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</si>
  <si>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</si>
  <si>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</si>
  <si>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</si>
  <si>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</si>
  <si>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</si>
  <si>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</si>
  <si>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</si>
  <si>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</si>
  <si>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</si>
  <si>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</si>
  <si>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</si>
  <si>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</si>
  <si>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</si>
  <si>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</si>
  <si>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</si>
  <si>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</si>
  <si>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</si>
  <si>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</si>
  <si>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</si>
  <si>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</si>
  <si>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</si>
  <si>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</si>
  <si>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</si>
  <si>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</si>
  <si>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</si>
  <si>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</si>
  <si>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</si>
  <si>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</si>
  <si>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</si>
  <si>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</si>
  <si>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</si>
  <si>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</si>
  <si>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</si>
  <si>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</si>
  <si>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</si>
  <si>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</si>
  <si>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</si>
  <si>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</si>
  <si>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</si>
  <si>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</si>
  <si>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</si>
  <si>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</si>
  <si>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</si>
  <si>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</si>
  <si>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</si>
  <si>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</si>
  <si>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</si>
  <si>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</si>
  <si>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</si>
  <si>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</si>
  <si>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</si>
  <si>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</si>
  <si>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</si>
  <si>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</si>
  <si>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</si>
  <si>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</si>
  <si>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</si>
  <si>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</si>
  <si>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</si>
  <si>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</si>
  <si>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</si>
  <si>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</si>
  <si>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</si>
  <si>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</si>
  <si>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</si>
  <si>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</si>
  <si>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</si>
  <si>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</si>
  <si>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</si>
  <si>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</si>
  <si>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</si>
  <si>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</si>
  <si>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</si>
  <si>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</si>
  <si>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</si>
  <si>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</si>
  <si>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</si>
  <si>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</si>
  <si>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</si>
  <si>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</si>
  <si>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</si>
  <si>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</si>
  <si>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</si>
  <si>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</si>
  <si>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</si>
  <si>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</si>
  <si>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</si>
  <si>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</si>
  <si>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</si>
  <si>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</si>
  <si>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</si>
  <si>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</si>
  <si>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</si>
  <si>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</si>
  <si>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</si>
  <si>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</si>
  <si>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</si>
  <si>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</si>
  <si>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</si>
  <si>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</si>
  <si>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</si>
  <si>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</si>
  <si>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</si>
  <si>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</si>
  <si>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</si>
  <si>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</si>
  <si>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</si>
  <si>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</si>
  <si>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</si>
  <si>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</si>
  <si>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</si>
  <si>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</si>
  <si>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</si>
  <si>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</si>
  <si>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</si>
  <si>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</si>
  <si>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</si>
  <si>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</si>
  <si>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</si>
  <si>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</si>
  <si>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</si>
  <si>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</si>
  <si>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</si>
  <si>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</si>
  <si>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</si>
  <si>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</si>
  <si>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</si>
  <si>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</si>
  <si>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</si>
  <si>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</si>
  <si>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</si>
  <si>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</si>
  <si>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</si>
  <si>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</si>
  <si>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</si>
  <si>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</si>
  <si>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</si>
  <si>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</si>
  <si>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</si>
  <si>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</si>
  <si>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</si>
  <si>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</si>
  <si>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</si>
  <si>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</si>
  <si>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</si>
  <si>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</si>
  <si>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</si>
  <si>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</si>
  <si>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</si>
  <si>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</si>
  <si>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</si>
  <si>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</si>
  <si>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</si>
  <si>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</si>
  <si>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</si>
  <si>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</si>
  <si>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</si>
  <si>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</si>
  <si>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</si>
  <si>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</si>
  <si>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</si>
  <si>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</si>
  <si>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</si>
  <si>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</si>
  <si>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</si>
  <si>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</si>
  <si>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</si>
  <si>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</si>
  <si>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</si>
  <si>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</si>
  <si>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</si>
  <si>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</si>
  <si>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</si>
  <si>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</si>
  <si>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</si>
  <si>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</si>
  <si>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</si>
  <si>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</si>
  <si>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</si>
  <si>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</si>
  <si>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</si>
  <si>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</si>
  <si>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</si>
  <si>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</si>
  <si>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</si>
  <si>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</si>
  <si>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</si>
  <si>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</si>
  <si>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</si>
  <si>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</si>
  <si>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</si>
  <si>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</si>
  <si>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</si>
  <si>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</si>
  <si>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</si>
  <si>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</si>
  <si>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</si>
  <si>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</si>
  <si>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</si>
  <si>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</si>
  <si>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</si>
  <si>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</si>
  <si>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</si>
  <si>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</si>
  <si>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</si>
  <si>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</si>
  <si>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</si>
  <si>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</si>
  <si>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</si>
  <si>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</si>
  <si>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</si>
  <si>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</si>
  <si>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</si>
  <si>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</si>
  <si>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</si>
  <si>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</si>
  <si>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</si>
  <si>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</si>
  <si>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</si>
  <si>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</si>
  <si>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</si>
  <si>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</si>
  <si>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</si>
  <si>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</si>
  <si>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</si>
  <si>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</si>
  <si>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</si>
  <si>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</si>
  <si>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</si>
  <si>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</si>
  <si>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</si>
  <si>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</si>
  <si>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</si>
  <si>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</si>
  <si>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</si>
  <si>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</si>
  <si>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</si>
  <si>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</si>
  <si>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</si>
  <si>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</si>
  <si>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</si>
  <si>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</si>
  <si>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</si>
  <si>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</si>
  <si>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</si>
  <si>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</si>
  <si>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</si>
  <si>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</si>
  <si>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</si>
  <si>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</si>
  <si>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</si>
  <si>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</si>
  <si>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</si>
  <si>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</si>
  <si>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</si>
  <si>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</si>
  <si>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</si>
  <si>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</si>
  <si>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</si>
  <si>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</si>
  <si>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</si>
  <si>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</si>
  <si>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</si>
  <si>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</si>
  <si>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</si>
  <si>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</si>
  <si>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</si>
  <si>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</si>
  <si>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</si>
  <si>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</si>
  <si>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</si>
  <si>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</si>
  <si>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</si>
  <si>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</si>
  <si>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</si>
  <si>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</si>
  <si>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</si>
  <si>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</si>
  <si>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</si>
  <si>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</si>
  <si>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</si>
  <si>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</si>
  <si>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</si>
  <si>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</si>
  <si>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</si>
  <si>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</si>
  <si>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</si>
  <si>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</si>
  <si>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</si>
  <si>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</si>
  <si>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</si>
  <si>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</si>
  <si>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</si>
  <si>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</si>
  <si>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</si>
  <si>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</si>
  <si>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</si>
  <si>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</si>
  <si>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</si>
  <si>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</si>
  <si>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</si>
  <si>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</si>
  <si>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</si>
  <si>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</si>
  <si>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</si>
  <si>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</si>
  <si>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</si>
  <si>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</si>
  <si>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</si>
  <si>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</si>
  <si>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</si>
  <si>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</si>
  <si>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</si>
  <si>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</si>
  <si>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</si>
  <si>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</si>
  <si>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</si>
  <si>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</si>
  <si>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</si>
  <si>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</si>
  <si>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</si>
  <si>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</si>
  <si>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</si>
  <si>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</si>
  <si>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</si>
  <si>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</si>
  <si>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</si>
  <si>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</si>
  <si>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</si>
  <si>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</si>
  <si>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</si>
  <si>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</si>
  <si>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</si>
  <si>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</si>
  <si>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</si>
  <si>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</si>
  <si>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</si>
  <si>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</si>
  <si>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</si>
  <si>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</si>
  <si>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</si>
  <si>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</si>
  <si>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</si>
  <si>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</si>
  <si>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</si>
  <si>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</si>
  <si>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</si>
  <si>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</si>
  <si>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</si>
  <si>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</si>
  <si>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</si>
  <si>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</si>
  <si>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</si>
  <si>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</si>
  <si>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</si>
  <si>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</si>
  <si>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</si>
  <si>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</si>
  <si>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</si>
  <si>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</si>
  <si>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</si>
  <si>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</si>
  <si>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</si>
  <si>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</si>
  <si>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</si>
  <si>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</si>
  <si>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</si>
  <si>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</si>
  <si>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</si>
  <si>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</si>
  <si>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</si>
  <si>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</si>
  <si>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</si>
  <si>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</si>
  <si>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</si>
  <si>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</si>
  <si>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</si>
  <si>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</si>
  <si>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</si>
  <si>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</si>
  <si>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</si>
  <si>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</si>
  <si>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</si>
  <si>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</si>
  <si>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</si>
  <si>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</si>
  <si>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</si>
  <si>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</si>
  <si>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</si>
  <si>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</si>
  <si>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</si>
  <si>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</si>
  <si>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</si>
  <si>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</si>
  <si>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</si>
  <si>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</si>
  <si>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</si>
  <si>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</si>
  <si>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</si>
  <si>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</si>
  <si>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</si>
  <si>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</si>
  <si>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</si>
  <si>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</si>
  <si>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</si>
  <si>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</si>
  <si>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</si>
  <si>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</si>
  <si>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</si>
  <si>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</si>
  <si>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</si>
  <si>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</si>
  <si>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</si>
  <si>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</si>
  <si>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</si>
  <si>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</si>
  <si>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</si>
  <si>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</si>
  <si>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</si>
  <si>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</si>
  <si>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</si>
  <si>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</si>
  <si>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</si>
  <si>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</si>
  <si>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</si>
  <si>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</si>
  <si>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</si>
  <si>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</si>
  <si>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</si>
  <si>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</si>
  <si>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</si>
  <si>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</si>
  <si>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</si>
  <si>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</si>
  <si>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</si>
  <si>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</si>
  <si>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</si>
  <si>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</si>
  <si>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</si>
  <si>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</si>
  <si>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</si>
  <si>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</si>
  <si>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</si>
  <si>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</si>
  <si>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</si>
  <si>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</si>
  <si>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</si>
  <si>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</si>
  <si>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</si>
  <si>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</si>
  <si>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</si>
  <si>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</si>
  <si>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</si>
  <si>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</si>
  <si>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</si>
  <si>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</si>
  <si>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</si>
  <si>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</si>
  <si>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</si>
  <si>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</si>
  <si>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</si>
  <si>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</si>
  <si>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</si>
  <si>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</si>
  <si>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</si>
  <si>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</si>
  <si>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</si>
  <si>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</si>
  <si>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</si>
  <si>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</si>
  <si>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</si>
  <si>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</si>
  <si>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</si>
  <si>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</si>
  <si>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</si>
  <si>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</si>
  <si>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</si>
  <si>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</si>
  <si>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</si>
  <si>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</si>
  <si>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</si>
  <si>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</si>
  <si>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</si>
  <si>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</si>
  <si>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</si>
  <si>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</si>
  <si>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</si>
  <si>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</si>
  <si>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</si>
  <si>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</si>
  <si>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</si>
  <si>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</si>
  <si>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</si>
  <si>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</si>
  <si>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</si>
  <si>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</si>
  <si>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</si>
  <si>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</si>
  <si>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</si>
  <si>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</si>
  <si>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</si>
  <si>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</si>
  <si>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</si>
  <si>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</si>
  <si>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</si>
  <si>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</si>
  <si>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</si>
  <si>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</si>
  <si>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</si>
  <si>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</si>
  <si>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</si>
  <si>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</si>
  <si>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</si>
  <si>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</si>
  <si>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</si>
  <si>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</si>
  <si>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</si>
  <si>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</si>
  <si>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</si>
  <si>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</si>
  <si>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</si>
  <si>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</si>
  <si>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</si>
  <si>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</si>
  <si>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</si>
  <si>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</si>
  <si>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</si>
  <si>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</si>
  <si>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</si>
  <si>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</si>
  <si>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</si>
  <si>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</si>
  <si>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</si>
  <si>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</si>
  <si>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</si>
  <si>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</si>
  <si>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</si>
  <si>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</si>
  <si>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</si>
  <si>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</si>
  <si>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</si>
  <si>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</si>
  <si>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</si>
  <si>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</si>
  <si>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</si>
  <si>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</si>
  <si>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</si>
  <si>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</si>
  <si>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</si>
  <si>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</si>
  <si>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</si>
  <si>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</si>
  <si>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</si>
  <si>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</si>
  <si>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</si>
  <si>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</si>
  <si>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</si>
  <si>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</si>
  <si>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</si>
  <si>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</si>
  <si>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</si>
  <si>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</si>
  <si>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</si>
  <si>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</si>
  <si>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</si>
  <si>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</si>
  <si>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</si>
  <si>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</si>
  <si>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</si>
  <si>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</si>
  <si>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</si>
  <si>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</si>
  <si>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</si>
  <si>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</si>
  <si>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</si>
  <si>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</si>
  <si>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</si>
  <si>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</si>
  <si>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</si>
  <si>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</si>
  <si>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</si>
  <si>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</si>
  <si>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</si>
  <si>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</si>
  <si>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</si>
  <si>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</si>
  <si>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</si>
  <si>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</si>
  <si>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</si>
  <si>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</si>
  <si>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</si>
  <si>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</si>
  <si>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</si>
  <si>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</si>
  <si>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</si>
  <si>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</si>
  <si>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</si>
  <si>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</si>
  <si>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</si>
  <si>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</si>
  <si>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</si>
  <si>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</si>
  <si>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</si>
  <si>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</si>
  <si>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</si>
  <si>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</si>
  <si>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</si>
  <si>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</si>
  <si>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</si>
  <si>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</si>
  <si>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</si>
  <si>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</si>
  <si>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</si>
  <si>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</si>
  <si>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</si>
  <si>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</si>
  <si>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</si>
  <si>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</si>
  <si>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</si>
  <si>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</si>
  <si>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</si>
  <si>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</si>
  <si>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</si>
  <si>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</si>
  <si>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</si>
  <si>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</si>
  <si>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</si>
  <si>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</si>
  <si>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</si>
  <si>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</si>
  <si>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</si>
  <si>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</si>
  <si>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</si>
  <si>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</si>
  <si>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</si>
  <si>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</si>
  <si>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</si>
  <si>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</si>
  <si>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</si>
  <si>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</si>
  <si>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</si>
  <si>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</si>
  <si>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</si>
  <si>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</si>
  <si>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</si>
  <si>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</si>
  <si>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</si>
  <si>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</si>
  <si>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</si>
  <si>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</si>
  <si>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</si>
  <si>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</si>
  <si>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</si>
  <si>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</si>
  <si>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</si>
  <si>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</si>
  <si>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</si>
  <si>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</si>
  <si>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</si>
  <si>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</si>
  <si>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</si>
  <si>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</si>
  <si>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</si>
  <si>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</si>
  <si>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</si>
  <si>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</si>
  <si>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</si>
  <si>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</si>
  <si>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</si>
  <si>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</si>
  <si>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</si>
  <si>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</si>
  <si>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</si>
  <si>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</si>
  <si>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</si>
  <si>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</si>
  <si>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</si>
  <si>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</si>
  <si>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</si>
  <si>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</si>
  <si>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</si>
  <si>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</si>
  <si>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</si>
  <si>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</si>
  <si>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</si>
  <si>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</si>
  <si>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</si>
  <si>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</si>
  <si>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</si>
  <si>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</si>
  <si>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</si>
  <si>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</si>
  <si>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</si>
  <si>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</si>
  <si>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</si>
  <si>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</si>
  <si>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</si>
  <si>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</si>
  <si>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</si>
  <si>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</si>
  <si>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</si>
  <si>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</si>
  <si>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</si>
  <si>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</si>
  <si>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</si>
  <si>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</si>
  <si>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</si>
  <si>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</si>
  <si>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</si>
  <si>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</si>
  <si>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</si>
  <si>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</si>
  <si>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</si>
  <si>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</si>
  <si>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</si>
  <si>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</si>
  <si>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</si>
  <si>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</si>
  <si>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</si>
  <si>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</si>
  <si>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</si>
  <si>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</si>
  <si>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</si>
  <si>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</si>
  <si>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</si>
  <si>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</si>
  <si>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</si>
  <si>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</si>
  <si>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</si>
  <si>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</si>
  <si>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</si>
  <si>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</si>
  <si>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</si>
  <si>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</si>
  <si>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</si>
  <si>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</si>
  <si>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</si>
  <si>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</si>
  <si>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</si>
  <si>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</si>
  <si>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</si>
  <si>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</si>
  <si>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</si>
  <si>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</si>
  <si>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</si>
  <si>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</si>
  <si>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</si>
  <si>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</si>
  <si>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</si>
  <si>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</si>
  <si>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</si>
  <si>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</si>
  <si>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</si>
  <si>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</si>
  <si>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</si>
  <si>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</si>
  <si>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</si>
  <si>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</si>
  <si>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</si>
  <si>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</si>
  <si>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</si>
  <si>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</si>
  <si>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</si>
  <si>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</si>
  <si>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</si>
  <si>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</si>
  <si>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</si>
  <si>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</si>
  <si>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</si>
  <si>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</si>
  <si>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</si>
  <si>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</si>
  <si>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</si>
  <si>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</si>
  <si>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</si>
  <si>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</si>
  <si>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</si>
  <si>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</si>
  <si>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</si>
  <si>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</si>
  <si>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</si>
  <si>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</si>
  <si>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</si>
  <si>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</si>
  <si>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</si>
  <si>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</si>
  <si>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</si>
  <si>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</si>
  <si>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</si>
  <si>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</si>
  <si>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</si>
  <si>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</si>
  <si>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</si>
  <si>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</si>
  <si>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</si>
  <si>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</si>
  <si>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</si>
  <si>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</si>
  <si>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</si>
  <si>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</si>
  <si>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</si>
  <si>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</si>
  <si>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</si>
  <si>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</si>
  <si>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</si>
  <si>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</si>
  <si>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</si>
  <si>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</si>
  <si>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</si>
  <si>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</si>
  <si>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</si>
  <si>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</si>
  <si>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</si>
  <si>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</si>
  <si>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</si>
  <si>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</si>
  <si>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</si>
  <si>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</si>
  <si>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</si>
  <si>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</si>
  <si>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</si>
  <si>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</si>
  <si>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</si>
  <si>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</si>
  <si>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</si>
  <si>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</si>
  <si>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</si>
  <si>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</si>
  <si>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</si>
  <si>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</si>
  <si>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</si>
  <si>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</si>
  <si>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</si>
  <si>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</si>
  <si>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</si>
  <si>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</si>
  <si>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</si>
  <si>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</si>
  <si>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</si>
  <si>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</si>
  <si>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</si>
  <si>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</si>
  <si>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</si>
  <si>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</si>
  <si>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</si>
  <si>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</si>
  <si>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</si>
  <si>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</si>
  <si>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</si>
  <si>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</si>
  <si>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</si>
  <si>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</si>
  <si>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</si>
  <si>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</si>
  <si>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</si>
  <si>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</si>
  <si>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</si>
  <si>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</si>
  <si>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</si>
  <si>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</si>
  <si>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</si>
  <si>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</si>
  <si>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</si>
  <si>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</si>
  <si>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</si>
  <si>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</si>
  <si>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</si>
  <si>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</si>
  <si>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</si>
  <si>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</si>
  <si>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</si>
  <si>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</si>
  <si>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</si>
  <si>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</si>
  <si>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</si>
  <si>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</si>
  <si>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</si>
  <si>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</si>
  <si>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</si>
  <si>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</si>
  <si>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</si>
  <si>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</si>
  <si>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</si>
  <si>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</si>
  <si>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</si>
  <si>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</si>
  <si>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</si>
  <si>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</si>
  <si>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</si>
  <si>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</si>
  <si>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</si>
  <si>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</si>
  <si>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</si>
  <si>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</si>
  <si>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</si>
  <si>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</si>
  <si>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</si>
  <si>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</si>
  <si>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</si>
  <si>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</si>
  <si>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</si>
  <si>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</si>
  <si>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</si>
  <si>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</si>
  <si>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</si>
  <si>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</si>
  <si>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</si>
  <si>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</si>
  <si>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</si>
  <si>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</si>
  <si>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</si>
  <si>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</si>
  <si>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</si>
  <si>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</si>
  <si>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</si>
  <si>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</si>
  <si>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</si>
  <si>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</si>
  <si>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</si>
  <si>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</si>
  <si>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</si>
  <si>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</si>
  <si>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</si>
  <si>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</si>
  <si>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</si>
  <si>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</si>
  <si>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</si>
  <si>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</si>
  <si>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</si>
  <si>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</si>
  <si>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</si>
  <si>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</si>
  <si>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</si>
  <si>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</si>
  <si>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</si>
  <si>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</si>
  <si>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</si>
  <si>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</si>
  <si>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</si>
  <si>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</si>
  <si>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</si>
  <si>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</si>
  <si>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</si>
  <si>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</si>
  <si>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</si>
  <si>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</si>
  <si>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</si>
  <si>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</si>
  <si>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</si>
  <si>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</si>
  <si>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</si>
  <si>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</si>
  <si>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</si>
  <si>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</si>
  <si>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</si>
  <si>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</si>
  <si>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</si>
  <si>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</si>
  <si>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</si>
  <si>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</si>
  <si>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</si>
  <si>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</si>
  <si>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</si>
  <si>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</si>
  <si>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</si>
  <si>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</si>
  <si>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</si>
  <si>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</si>
  <si>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</si>
  <si>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</si>
  <si>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</si>
  <si>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</si>
  <si>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</si>
  <si>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</si>
  <si>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</si>
  <si>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</si>
  <si>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</si>
  <si>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</si>
  <si>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</si>
  <si>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</si>
  <si>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</si>
  <si>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</si>
  <si>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</si>
  <si>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</si>
  <si>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</si>
  <si>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</si>
  <si>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</si>
  <si>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</si>
  <si>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</si>
  <si>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</si>
  <si>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</si>
  <si>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</si>
  <si>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</si>
  <si>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</si>
  <si>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</si>
  <si>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</si>
  <si>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</si>
  <si>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</si>
  <si>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</si>
  <si>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</si>
  <si>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</si>
  <si>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</si>
  <si>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</si>
  <si>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</si>
  <si>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</si>
  <si>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</si>
  <si>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</si>
  <si>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</si>
  <si>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</si>
  <si>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</si>
  <si>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</si>
  <si>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</si>
  <si>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</si>
  <si>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</si>
  <si>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</si>
  <si>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</si>
  <si>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</si>
  <si>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</si>
  <si>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</si>
  <si>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</si>
  <si>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</si>
  <si>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</si>
  <si>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</si>
  <si>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</si>
  <si>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</si>
  <si>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</si>
  <si>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</si>
  <si>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</si>
  <si>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</si>
  <si>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</si>
  <si>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</si>
  <si>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</si>
  <si>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</si>
  <si>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</si>
  <si>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</si>
  <si>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</si>
  <si>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</si>
  <si>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</si>
  <si>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</si>
  <si>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</si>
  <si>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</si>
  <si>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</si>
  <si>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</si>
  <si>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</si>
  <si>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</si>
  <si>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</si>
  <si>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</si>
  <si>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</si>
  <si>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</si>
  <si>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</si>
  <si>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</si>
  <si>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</si>
  <si>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</si>
  <si>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</si>
  <si>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</si>
  <si>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</si>
  <si>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</si>
  <si>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</si>
  <si>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</si>
  <si>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</si>
  <si>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</si>
  <si>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</si>
  <si>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</si>
  <si>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</si>
  <si>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</si>
  <si>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</si>
  <si>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</si>
  <si>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</si>
  <si>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</si>
  <si>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</si>
  <si>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</si>
  <si>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</si>
  <si>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</si>
  <si>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</si>
  <si>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</si>
  <si>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</si>
  <si>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</si>
  <si>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</si>
  <si>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</si>
  <si>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</si>
  <si>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</si>
  <si>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</si>
  <si>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</si>
  <si>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</si>
  <si>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</si>
  <si>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</si>
  <si>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</si>
  <si>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</si>
  <si>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</si>
  <si>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</si>
  <si>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</si>
  <si>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</si>
  <si>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</si>
  <si>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</si>
  <si>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</si>
  <si>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</si>
  <si>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</si>
  <si>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</si>
  <si>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</si>
  <si>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</si>
  <si>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</si>
  <si>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</si>
  <si>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</si>
  <si>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</si>
  <si>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</si>
  <si>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</si>
  <si>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</si>
  <si>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</si>
  <si>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</si>
  <si>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</si>
  <si>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</si>
  <si>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</si>
  <si>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</si>
  <si>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</si>
  <si>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</si>
  <si>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</si>
  <si>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</si>
  <si>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</si>
  <si>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</si>
  <si>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</si>
  <si>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</si>
  <si>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</si>
  <si>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</si>
  <si>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</si>
  <si>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</si>
  <si>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</si>
  <si>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</si>
  <si>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</si>
  <si>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</si>
  <si>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</si>
  <si>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</si>
  <si>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</si>
  <si>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</si>
  <si>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</si>
  <si>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</si>
  <si>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</si>
  <si>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</si>
  <si>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</si>
  <si>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</si>
  <si>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</si>
  <si>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</si>
  <si>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</si>
  <si>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</si>
  <si>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</si>
  <si>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</si>
  <si>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</si>
  <si>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</si>
  <si>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</si>
  <si>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</si>
  <si>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</si>
  <si>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</si>
  <si>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</si>
  <si>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</si>
  <si>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</si>
  <si>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</si>
  <si>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</si>
  <si>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</si>
  <si>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</si>
  <si>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</si>
  <si>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</si>
  <si>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</si>
  <si>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</si>
  <si>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</si>
  <si>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</si>
  <si>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</si>
  <si>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</si>
  <si>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</si>
  <si>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</si>
  <si>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</si>
  <si>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</si>
  <si>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</si>
  <si>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</si>
  <si>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</si>
  <si>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</si>
  <si>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</si>
  <si>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</si>
  <si>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</si>
  <si>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</si>
  <si>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</si>
  <si>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</si>
  <si>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</si>
  <si>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</si>
  <si>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</si>
  <si>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</si>
  <si>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</si>
  <si>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</si>
  <si>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</si>
  <si>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</si>
  <si>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</si>
  <si>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</si>
  <si>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</si>
  <si>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</si>
  <si>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</si>
  <si>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</si>
  <si>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</si>
  <si>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</si>
  <si>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</si>
  <si>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</si>
  <si>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</si>
  <si>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</si>
  <si>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</si>
  <si>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</si>
  <si>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</si>
  <si>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</si>
  <si>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</si>
  <si>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</si>
  <si>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</si>
  <si>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</si>
  <si>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</si>
  <si>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</si>
  <si>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</si>
  <si>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</si>
  <si>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</si>
  <si>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</si>
  <si>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</si>
  <si>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</si>
  <si>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</si>
  <si>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</si>
  <si>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</si>
  <si>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</si>
  <si>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</si>
  <si>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</si>
  <si>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</si>
  <si>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</si>
  <si>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</si>
  <si>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</si>
  <si>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</si>
  <si>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</si>
  <si>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</si>
  <si>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</si>
  <si>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</si>
  <si>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</si>
  <si>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</si>
  <si>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</si>
  <si>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</si>
  <si>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</si>
  <si>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</si>
  <si>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</si>
  <si>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</si>
  <si>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</si>
  <si>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</si>
  <si>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</si>
  <si>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</si>
  <si>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</si>
  <si>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</si>
  <si>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</si>
  <si>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</si>
  <si>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</si>
  <si>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</si>
  <si>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</si>
  <si>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</si>
  <si>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</si>
  <si>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</si>
  <si>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</si>
  <si>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</si>
  <si>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</si>
  <si>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</si>
  <si>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</si>
  <si>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</si>
  <si>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</si>
  <si>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</si>
  <si>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</si>
  <si>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</si>
  <si>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</si>
  <si>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</si>
  <si>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</si>
  <si>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</si>
  <si>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</si>
  <si>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</si>
  <si>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</si>
  <si>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</si>
  <si>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</si>
  <si>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</si>
  <si>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</si>
  <si>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</si>
  <si>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</si>
  <si>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</si>
  <si>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</si>
  <si>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</si>
  <si>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</si>
  <si>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</si>
  <si>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</si>
  <si>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</si>
  <si>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</si>
  <si>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</si>
  <si>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</si>
  <si>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</si>
  <si>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</si>
  <si>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</si>
  <si>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</si>
  <si>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</si>
  <si>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</si>
  <si>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</si>
  <si>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</si>
  <si>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</si>
  <si>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</si>
  <si>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</si>
  <si>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</si>
  <si>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</si>
  <si>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</si>
  <si>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</si>
  <si>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</si>
  <si>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</si>
  <si>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</si>
  <si>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</si>
  <si>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</si>
  <si>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</si>
  <si>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</si>
  <si>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</si>
  <si>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</si>
  <si>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</si>
  <si>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</si>
  <si>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</si>
  <si>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</si>
  <si>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</si>
  <si>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</si>
  <si>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</si>
  <si>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</si>
  <si>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</si>
  <si>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</si>
  <si>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</si>
  <si>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</si>
  <si>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</si>
  <si>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</si>
  <si>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</si>
  <si>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</si>
  <si>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</si>
  <si>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</si>
  <si>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</si>
  <si>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</si>
  <si>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</si>
  <si>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</si>
  <si>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</si>
  <si>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</si>
  <si>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</si>
  <si>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</si>
  <si>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</si>
  <si>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</si>
  <si>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</si>
  <si>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</si>
  <si>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</si>
  <si>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</si>
  <si>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</si>
  <si>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</si>
  <si>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</si>
  <si>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</si>
  <si>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</si>
  <si>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</si>
  <si>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</si>
  <si>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</si>
  <si>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</si>
  <si>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</si>
  <si>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</si>
  <si>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</si>
  <si>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</si>
  <si>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</si>
  <si>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</si>
  <si>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</si>
  <si>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</si>
  <si>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</si>
  <si>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</si>
  <si>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</si>
  <si>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</si>
  <si>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</si>
  <si>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</si>
  <si>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</si>
  <si>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</si>
  <si>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</si>
  <si>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</si>
  <si>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</si>
  <si>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</si>
  <si>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</si>
  <si>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</si>
  <si>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</si>
  <si>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</si>
  <si>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</si>
  <si>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</si>
  <si>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</si>
  <si>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</si>
  <si>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</si>
  <si>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</si>
  <si>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</si>
  <si>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</si>
  <si>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</si>
  <si>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</si>
  <si>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</si>
  <si>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</si>
  <si>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</si>
  <si>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</si>
  <si>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</si>
  <si>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</si>
  <si>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</si>
  <si>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</si>
  <si>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</si>
  <si>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</si>
  <si>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</si>
  <si>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</si>
  <si>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</si>
  <si>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</si>
  <si>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</si>
  <si>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</si>
  <si>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</si>
  <si>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</si>
  <si>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</si>
  <si>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</si>
  <si>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</si>
  <si>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</si>
  <si>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</si>
  <si>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</si>
  <si>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</si>
  <si>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</si>
  <si>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</si>
  <si>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</si>
  <si>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</si>
  <si>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</si>
  <si>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</si>
  <si>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</si>
  <si>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</si>
  <si>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</si>
  <si>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</si>
  <si>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</si>
  <si>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</si>
  <si>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</si>
  <si>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</si>
  <si>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</si>
  <si>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</si>
  <si>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</si>
  <si>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</si>
  <si>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</si>
  <si>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</si>
  <si>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</si>
  <si>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</si>
  <si>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</si>
  <si>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</si>
  <si>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</si>
  <si>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</si>
  <si>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</si>
  <si>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</si>
  <si>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</si>
  <si>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</si>
  <si>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</si>
  <si>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</si>
  <si>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</si>
  <si>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</si>
  <si>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</si>
  <si>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</si>
  <si>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</si>
  <si>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</si>
  <si>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</si>
  <si>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</si>
  <si>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</si>
  <si>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</si>
  <si>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</si>
  <si>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</si>
  <si>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</si>
  <si>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</si>
  <si>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</si>
  <si>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</si>
  <si>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</si>
  <si>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</si>
  <si>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</si>
  <si>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</si>
  <si>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</si>
  <si>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</si>
  <si>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</si>
  <si>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</si>
  <si>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</si>
  <si>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</si>
  <si>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</si>
  <si>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</si>
  <si>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</si>
  <si>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</si>
  <si>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</si>
  <si>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</si>
  <si>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</si>
  <si>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</si>
  <si>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</si>
  <si>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</si>
  <si>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</si>
  <si>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</si>
  <si>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</si>
  <si>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</si>
  <si>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</si>
  <si>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</si>
  <si>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</si>
  <si>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</si>
  <si>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</si>
  <si>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</si>
  <si>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</si>
  <si>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</si>
  <si>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</si>
  <si>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</si>
  <si>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</si>
  <si>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</si>
  <si>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</si>
  <si>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</si>
  <si>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</si>
  <si>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</si>
  <si>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</si>
  <si>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</si>
  <si>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</si>
  <si>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</si>
  <si>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</si>
  <si>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</si>
  <si>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</si>
  <si>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</si>
  <si>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</si>
  <si>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</si>
  <si>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</si>
  <si>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</si>
  <si>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</si>
  <si>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</si>
  <si>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</si>
  <si>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</si>
  <si>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</si>
  <si>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</si>
  <si>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</si>
  <si>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</si>
  <si>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</si>
  <si>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</si>
  <si>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</si>
  <si>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</si>
  <si>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</si>
  <si>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</si>
  <si>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</si>
  <si>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</si>
  <si>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</si>
  <si>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</si>
  <si>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</si>
  <si>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</si>
  <si>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</si>
  <si>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</si>
  <si>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</si>
  <si>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</si>
  <si>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</si>
  <si>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</si>
  <si>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</si>
  <si>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</si>
  <si>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</si>
  <si>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</si>
  <si>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</si>
  <si>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</si>
  <si>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</si>
  <si>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</si>
  <si>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</si>
  <si>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</si>
  <si>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</si>
  <si>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</si>
  <si>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</si>
  <si>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</si>
  <si>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</si>
  <si>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</si>
  <si>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</si>
  <si>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</si>
  <si>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</si>
  <si>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</si>
  <si>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</si>
  <si>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</si>
  <si>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</si>
  <si>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</si>
  <si>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</si>
  <si>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</si>
  <si>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</si>
  <si>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</si>
  <si>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</si>
  <si>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</si>
  <si>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</si>
  <si>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</si>
  <si>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</si>
  <si>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</si>
  <si>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</si>
  <si>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</si>
  <si>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</si>
  <si>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</si>
  <si>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</si>
  <si>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</si>
  <si>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</si>
  <si>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</si>
  <si>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</si>
  <si>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</si>
  <si>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</si>
  <si>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</si>
  <si>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</si>
  <si>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</si>
  <si>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</si>
  <si>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</si>
  <si>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</si>
  <si>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</si>
  <si>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</si>
  <si>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</si>
  <si>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</si>
  <si>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</si>
  <si>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</si>
  <si>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</si>
  <si>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</si>
  <si>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</si>
  <si>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</si>
  <si>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</si>
  <si>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</si>
  <si>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</si>
  <si>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</si>
  <si>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</si>
  <si>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</si>
  <si>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</si>
  <si>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</si>
  <si>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</si>
  <si>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</si>
  <si>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</si>
  <si>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</si>
  <si>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</si>
  <si>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</si>
  <si>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</si>
  <si>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</si>
  <si>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</si>
  <si>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</si>
  <si>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</si>
  <si>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</si>
  <si>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</si>
  <si>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</si>
  <si>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</si>
  <si>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</si>
  <si>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</si>
  <si>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</si>
  <si>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</si>
  <si>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</si>
  <si>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</si>
  <si>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</si>
  <si>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</si>
  <si>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</si>
  <si>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</si>
  <si>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</si>
  <si>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</si>
  <si>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</si>
  <si>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</si>
  <si>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</si>
  <si>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</si>
  <si>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</si>
  <si>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</si>
  <si>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</si>
  <si>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</si>
  <si>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</si>
  <si>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</si>
  <si>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</si>
  <si>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</si>
  <si>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</si>
  <si>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</si>
  <si>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</si>
  <si>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</si>
  <si>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</si>
  <si>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</si>
  <si>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</si>
  <si>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</si>
  <si>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</si>
  <si>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</si>
  <si>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</si>
  <si>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</si>
  <si>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</si>
  <si>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</si>
  <si>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</si>
  <si>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</si>
  <si>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</si>
  <si>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</si>
  <si>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</si>
  <si>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</si>
  <si>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</si>
  <si>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</si>
  <si>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</si>
  <si>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</si>
  <si>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</si>
  <si>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</si>
  <si>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</si>
  <si>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</si>
  <si>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</si>
  <si>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</si>
  <si>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</si>
  <si>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</si>
  <si>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</si>
  <si>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</si>
  <si>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</si>
  <si>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</si>
  <si>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</si>
  <si>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</si>
  <si>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</si>
  <si>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</si>
  <si>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</si>
  <si>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</si>
  <si>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</si>
  <si>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</si>
  <si>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</si>
  <si>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</si>
  <si>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</si>
  <si>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</si>
  <si>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</si>
  <si>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</si>
  <si>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</si>
  <si>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</si>
  <si>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</si>
  <si>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</si>
  <si>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</si>
  <si>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</si>
  <si>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</si>
  <si>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</si>
  <si>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</si>
  <si>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</si>
  <si>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</si>
  <si>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</si>
  <si>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</si>
  <si>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</si>
  <si>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</si>
  <si>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</si>
  <si>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</si>
  <si>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</si>
  <si>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</si>
  <si>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</si>
  <si>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</si>
  <si>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</si>
  <si>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</si>
  <si>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</si>
  <si>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</si>
  <si>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</si>
  <si>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</si>
  <si>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</si>
  <si>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</si>
  <si>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</si>
  <si>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</si>
  <si>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</si>
  <si>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</si>
  <si>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</si>
  <si>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</si>
  <si>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</si>
  <si>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</si>
  <si>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</si>
  <si>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</si>
  <si>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</si>
  <si>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</si>
  <si>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</si>
  <si>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</si>
  <si>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</si>
  <si>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</si>
  <si>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</si>
  <si>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</si>
  <si>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</si>
  <si>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</si>
  <si>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</si>
  <si>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</si>
  <si>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</si>
  <si>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</si>
  <si>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</si>
  <si>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</si>
  <si>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</si>
  <si>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</si>
  <si>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</si>
  <si>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</si>
  <si>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</si>
  <si>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</si>
  <si>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</si>
  <si>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</si>
  <si>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</si>
  <si>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</si>
  <si>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</si>
  <si>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</si>
  <si>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</si>
  <si>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</si>
  <si>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</si>
  <si>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</si>
  <si>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</si>
  <si>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</si>
  <si>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</si>
  <si>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</si>
  <si>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</si>
  <si>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</si>
  <si>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</si>
  <si>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</si>
  <si>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</si>
  <si>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</si>
  <si>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</si>
  <si>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</si>
  <si>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</si>
  <si>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</si>
  <si>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</si>
  <si>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</si>
  <si>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</si>
  <si>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</si>
  <si>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</si>
  <si>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</si>
  <si>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</si>
  <si>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</si>
  <si>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</si>
  <si>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</si>
  <si>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</si>
  <si>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</si>
  <si>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</si>
  <si>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</si>
  <si>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</si>
  <si>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</si>
  <si>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</si>
  <si>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</si>
  <si>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</si>
  <si>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</si>
  <si>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</si>
  <si>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</si>
  <si>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</si>
  <si>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</si>
  <si>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</si>
  <si>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</si>
  <si>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</si>
  <si>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</si>
  <si>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</si>
  <si>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</si>
  <si>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</si>
  <si>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</si>
  <si>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</si>
  <si>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</si>
  <si>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</si>
  <si>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</si>
  <si>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</si>
  <si>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</si>
  <si>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</si>
  <si>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</si>
  <si>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</si>
  <si>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</si>
  <si>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</si>
  <si>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</si>
  <si>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</si>
  <si>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</si>
  <si>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</si>
  <si>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</si>
  <si>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</si>
  <si>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</si>
  <si>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</si>
  <si>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</si>
  <si>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</si>
  <si>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</si>
  <si>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</si>
  <si>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</si>
  <si>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</si>
  <si>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</si>
  <si>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</si>
  <si>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</si>
  <si>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</si>
  <si>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</si>
  <si>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</si>
  <si>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</si>
  <si>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</si>
  <si>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</si>
  <si>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</si>
  <si>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</si>
  <si>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</si>
  <si>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</si>
  <si>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</si>
  <si>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</si>
  <si>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</si>
  <si>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</si>
  <si>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</si>
  <si>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</si>
  <si>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</si>
  <si>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</si>
  <si>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</si>
  <si>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</si>
  <si>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</si>
  <si>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</si>
  <si>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</si>
  <si>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</si>
  <si>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</si>
  <si>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</si>
  <si>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</si>
  <si>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</si>
  <si>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</si>
  <si>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</si>
  <si>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</si>
  <si>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</si>
  <si>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</si>
  <si>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</si>
  <si>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</si>
  <si>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</si>
  <si>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</si>
  <si>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</si>
  <si>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</si>
  <si>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</si>
  <si>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</si>
  <si>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</si>
  <si>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</si>
  <si>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</si>
  <si>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</si>
  <si>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</si>
  <si>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</si>
  <si>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</si>
  <si>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</si>
  <si>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</si>
  <si>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</si>
  <si>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</si>
  <si>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</si>
  <si>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</si>
  <si>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</si>
  <si>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</si>
  <si>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</si>
  <si>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</si>
  <si>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</si>
  <si>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</si>
  <si>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</si>
  <si>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</si>
  <si>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</si>
  <si>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</si>
  <si>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</si>
  <si>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</si>
  <si>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</si>
  <si>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</si>
  <si>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</si>
  <si>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</si>
  <si>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</si>
  <si>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</si>
  <si>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</si>
  <si>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</si>
  <si>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</si>
  <si>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</si>
  <si>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</si>
  <si>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</si>
  <si>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</si>
  <si>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</si>
  <si>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</si>
  <si>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</si>
  <si>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</si>
  <si>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</si>
  <si>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</si>
  <si>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</si>
  <si>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</si>
  <si>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</si>
  <si>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</si>
  <si>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</si>
  <si>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</si>
  <si>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</si>
  <si>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</si>
  <si>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</si>
  <si>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</si>
  <si>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</si>
  <si>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</si>
  <si>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</si>
  <si>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</si>
  <si>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</si>
  <si>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</si>
  <si>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</si>
  <si>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</si>
  <si>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</si>
  <si>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</si>
  <si>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</si>
  <si>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</si>
  <si>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</si>
  <si>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</si>
  <si>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</si>
  <si>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</si>
  <si>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</si>
  <si>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</si>
  <si>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</si>
  <si>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</si>
  <si>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</si>
  <si>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</si>
  <si>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</si>
  <si>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</si>
  <si>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</si>
  <si>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</si>
  <si>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</si>
  <si>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</si>
  <si>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</si>
  <si>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</si>
  <si>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</si>
  <si>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</si>
  <si>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</si>
  <si>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</si>
  <si>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</si>
  <si>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</si>
  <si>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</si>
  <si>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</si>
  <si>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</si>
  <si>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</si>
  <si>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</si>
  <si>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</si>
  <si>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</si>
  <si>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</si>
  <si>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</si>
  <si>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</si>
  <si>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</si>
  <si>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</si>
  <si>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</si>
  <si>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</si>
  <si>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</si>
  <si>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</si>
  <si>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</si>
  <si>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</si>
  <si>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</si>
  <si>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</si>
  <si>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</si>
  <si>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</si>
  <si>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</si>
  <si>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</si>
  <si>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</si>
  <si>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</si>
  <si>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</si>
  <si>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</si>
  <si>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</si>
  <si>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</si>
  <si>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</si>
  <si>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</si>
  <si>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</si>
  <si>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</si>
  <si>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</si>
  <si>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</si>
  <si>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</si>
  <si>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</si>
  <si>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</si>
  <si>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</si>
  <si>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</si>
  <si>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</si>
  <si>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</si>
  <si>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</si>
  <si>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</si>
  <si>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</si>
  <si>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</si>
  <si>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</si>
  <si>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</si>
  <si>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</si>
  <si>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</si>
  <si>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</si>
  <si>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</si>
  <si>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</si>
  <si>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</si>
  <si>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</si>
  <si>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</si>
  <si>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</si>
  <si>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</si>
  <si>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</si>
  <si>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</si>
  <si>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</si>
  <si>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</si>
  <si>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</si>
  <si>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</si>
  <si>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</si>
  <si>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</si>
  <si>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</si>
  <si>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</si>
  <si>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</si>
  <si>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</si>
  <si>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</si>
  <si>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</si>
  <si>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</si>
  <si>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</si>
  <si>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</si>
  <si>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</si>
  <si>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</si>
  <si>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</si>
  <si>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</si>
  <si>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</si>
  <si>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</si>
  <si>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</si>
  <si>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</si>
  <si>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</si>
  <si>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</si>
  <si>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</si>
  <si>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</si>
  <si>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</si>
  <si>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</si>
  <si>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</si>
  <si>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</si>
  <si>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</si>
  <si>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</si>
  <si>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</si>
  <si>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</si>
  <si>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</si>
  <si>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</si>
  <si>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</si>
  <si>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</si>
  <si>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</si>
  <si>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</si>
  <si>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</si>
  <si>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</si>
  <si>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</si>
  <si>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</si>
  <si>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</si>
  <si>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</si>
  <si>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</si>
  <si>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</si>
  <si>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</si>
  <si>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</si>
  <si>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</si>
  <si>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</si>
  <si>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</si>
  <si>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</si>
  <si>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</si>
  <si>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</si>
  <si>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</si>
  <si>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</si>
  <si>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</si>
  <si>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</si>
  <si>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</si>
  <si>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</si>
  <si>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</si>
  <si>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</si>
  <si>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</si>
  <si>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</si>
  <si>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</si>
  <si>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</si>
  <si>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</si>
  <si>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</si>
  <si>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</si>
  <si>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</si>
  <si>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</si>
  <si>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</si>
  <si>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</si>
  <si>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</si>
  <si>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</si>
  <si>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</si>
  <si>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</si>
  <si>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</si>
  <si>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</si>
  <si>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</si>
  <si>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</si>
  <si>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</si>
  <si>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</si>
  <si>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</si>
  <si>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</si>
  <si>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</si>
  <si>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</si>
  <si>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</si>
  <si>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</si>
  <si>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</si>
  <si>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</si>
  <si>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</si>
  <si>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</si>
  <si>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</si>
  <si>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</si>
  <si>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</si>
  <si>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</si>
  <si>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</si>
  <si>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</si>
  <si>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</si>
  <si>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</si>
  <si>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</si>
  <si>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</si>
  <si>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</si>
  <si>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</si>
  <si>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</si>
  <si>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</si>
  <si>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</si>
  <si>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</si>
  <si>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</si>
  <si>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</si>
  <si>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</si>
  <si>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</si>
  <si>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</si>
  <si>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</si>
  <si>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</si>
  <si>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</si>
  <si>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</si>
  <si>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</si>
  <si>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</si>
  <si>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</si>
  <si>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</si>
  <si>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</si>
  <si>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</si>
  <si>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</si>
  <si>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</si>
  <si>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</si>
  <si>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</si>
  <si>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</si>
  <si>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</si>
  <si>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</si>
  <si>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</si>
  <si>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</si>
  <si>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</si>
  <si>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</si>
  <si>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</si>
  <si>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</si>
  <si>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</si>
  <si>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</si>
  <si>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</si>
  <si>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</si>
  <si>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</si>
  <si>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</si>
  <si>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</si>
  <si>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</si>
  <si>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</si>
  <si>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</si>
  <si>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</si>
  <si>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</si>
  <si>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</si>
  <si>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</si>
  <si>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</si>
  <si>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</si>
  <si>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</si>
  <si>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</si>
  <si>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</si>
  <si>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</si>
  <si>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</si>
  <si>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</si>
  <si>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</si>
  <si>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</si>
  <si>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</si>
  <si>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</si>
  <si>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</si>
  <si>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</si>
  <si>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</si>
  <si>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</si>
  <si>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</si>
  <si>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</si>
  <si>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</si>
  <si>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</si>
  <si>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</si>
  <si>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</si>
  <si>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</si>
  <si>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</si>
  <si>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</si>
  <si>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</si>
  <si>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</si>
  <si>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</si>
  <si>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</si>
  <si>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</si>
  <si>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</si>
  <si>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</si>
  <si>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</si>
  <si>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</si>
  <si>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</si>
  <si>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</si>
  <si>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</si>
  <si>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</si>
  <si>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</si>
  <si>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</si>
  <si>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</si>
  <si>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</si>
  <si>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</si>
  <si>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</si>
  <si>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</si>
  <si>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</si>
  <si>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</si>
  <si>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</si>
  <si>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</si>
  <si>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</si>
  <si>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</si>
  <si>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</si>
  <si>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</si>
  <si>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</si>
  <si>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</si>
  <si>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</si>
  <si>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</si>
  <si>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</si>
  <si>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</si>
  <si>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</si>
  <si>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</si>
  <si>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</si>
  <si>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</si>
  <si>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</si>
  <si>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</si>
  <si>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</si>
  <si>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</si>
  <si>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</si>
  <si>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</si>
  <si>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</si>
  <si>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</si>
  <si>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</si>
  <si>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</si>
  <si>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</si>
  <si>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</si>
  <si>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</si>
  <si>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</si>
  <si>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</si>
  <si>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</si>
  <si>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</si>
  <si>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</si>
  <si>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</si>
  <si>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</si>
  <si>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</si>
  <si>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</si>
  <si>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</si>
  <si>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</si>
  <si>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</si>
  <si>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</si>
  <si>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</si>
  <si>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</si>
  <si>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</si>
  <si>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</si>
  <si>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</si>
  <si>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</si>
  <si>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</si>
  <si>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</si>
  <si>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</si>
  <si>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</si>
  <si>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</si>
  <si>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</si>
  <si>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</si>
  <si>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</si>
  <si>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</si>
  <si>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</si>
  <si>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</si>
  <si>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</si>
  <si>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</si>
  <si>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</si>
  <si>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</si>
  <si>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</si>
  <si>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</si>
  <si>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</si>
  <si>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</si>
  <si>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</si>
  <si>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</si>
  <si>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</si>
  <si>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</si>
  <si>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</si>
  <si>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</si>
  <si>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</si>
  <si>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</si>
  <si>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</si>
  <si>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</si>
  <si>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</si>
  <si>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</si>
  <si>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</si>
  <si>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</si>
  <si>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</si>
  <si>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</si>
  <si>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</si>
  <si>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</si>
  <si>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</si>
  <si>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</si>
  <si>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</si>
  <si>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</si>
  <si>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</si>
  <si>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</si>
  <si>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</si>
  <si>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</si>
  <si>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</si>
  <si>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</si>
  <si>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</si>
  <si>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</si>
  <si>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</si>
  <si>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</si>
  <si>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</si>
  <si>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</si>
  <si>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</si>
  <si>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</si>
  <si>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</si>
  <si>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</si>
  <si>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</si>
  <si>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</si>
  <si>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</si>
  <si>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</si>
  <si>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</si>
  <si>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</si>
  <si>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</si>
  <si>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</si>
  <si>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</si>
  <si>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</si>
  <si>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</si>
  <si>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</si>
  <si>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</si>
  <si>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</si>
  <si>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</si>
  <si>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</si>
  <si>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</si>
  <si>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</si>
  <si>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</si>
  <si>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</si>
  <si>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</si>
  <si>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</si>
  <si>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</si>
  <si>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</si>
  <si>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</si>
  <si>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</si>
  <si>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</si>
  <si>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</si>
  <si>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</si>
  <si>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</si>
  <si>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</si>
  <si>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</si>
  <si>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</si>
  <si>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</si>
  <si>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</si>
  <si>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</si>
  <si>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</si>
  <si>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</si>
  <si>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</si>
  <si>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</si>
  <si>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</si>
  <si>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</si>
  <si>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</si>
  <si>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</si>
  <si>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</si>
  <si>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</si>
  <si>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</si>
  <si>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</si>
  <si>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</si>
  <si>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</si>
  <si>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</si>
  <si>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</si>
  <si>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</si>
  <si>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</si>
  <si>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</si>
  <si>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</si>
  <si>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</si>
  <si>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</si>
  <si>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</si>
  <si>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</si>
  <si>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</si>
  <si>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</si>
  <si>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</si>
  <si>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</si>
  <si>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</si>
  <si>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</si>
  <si>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</si>
  <si>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</si>
  <si>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</si>
  <si>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</si>
  <si>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</si>
  <si>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</si>
  <si>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</si>
  <si>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</si>
  <si>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</si>
  <si>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</si>
  <si>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</si>
  <si>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</si>
  <si>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</si>
  <si>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</si>
  <si>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</si>
  <si>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</si>
  <si>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</si>
  <si>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</si>
  <si>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</si>
  <si>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</si>
  <si>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</si>
  <si>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</si>
  <si>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</si>
  <si>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</si>
  <si>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</si>
  <si>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</si>
  <si>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</si>
  <si>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</si>
  <si>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</si>
  <si>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</si>
  <si>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</si>
  <si>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</si>
  <si>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</si>
  <si>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</si>
  <si>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</si>
  <si>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</si>
  <si>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</si>
  <si>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</si>
  <si>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</si>
  <si>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</si>
  <si>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</si>
  <si>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</si>
  <si>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</si>
  <si>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</si>
  <si>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</si>
  <si>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</si>
  <si>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</si>
  <si>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</si>
  <si>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</si>
  <si>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</si>
  <si>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</si>
  <si>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</si>
  <si>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</si>
  <si>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</si>
  <si>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</si>
  <si>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</si>
  <si>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</si>
  <si>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</si>
  <si>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</si>
  <si>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</si>
  <si>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</si>
  <si>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</si>
  <si>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</si>
  <si>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</si>
  <si>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</si>
  <si>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</si>
  <si>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</si>
  <si>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</si>
  <si>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</si>
  <si>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</si>
  <si>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</si>
  <si>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</si>
  <si>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</si>
  <si>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</si>
  <si>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</si>
  <si>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</si>
  <si>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</si>
  <si>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</si>
  <si>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</si>
  <si>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</si>
  <si>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</si>
  <si>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</si>
  <si>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</si>
  <si>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</si>
  <si>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</si>
  <si>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</si>
  <si>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</si>
  <si>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</si>
  <si>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</si>
  <si>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</si>
  <si>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</si>
  <si>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</si>
  <si>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</si>
  <si>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</si>
  <si>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</si>
  <si>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</si>
  <si>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</si>
  <si>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</si>
  <si>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</si>
  <si>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</si>
  <si>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</si>
  <si>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</si>
  <si>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</si>
  <si>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</si>
  <si>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</si>
  <si>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</si>
  <si>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</si>
  <si>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</si>
  <si>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</si>
  <si>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</si>
  <si>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</si>
  <si>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</si>
  <si>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</si>
  <si>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</si>
  <si>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</si>
  <si>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</si>
  <si>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</si>
  <si>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</si>
  <si>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</si>
  <si>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</si>
  <si>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</si>
  <si>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</si>
  <si>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</si>
  <si>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</si>
  <si>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</si>
  <si>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</si>
  <si>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</si>
  <si>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</si>
  <si>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</si>
  <si>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</si>
  <si>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</si>
  <si>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</si>
  <si>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</si>
  <si>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</si>
  <si>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</si>
  <si>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</si>
  <si>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</si>
  <si>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</si>
  <si>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</si>
  <si>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</si>
  <si>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</si>
  <si>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</si>
  <si>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</si>
  <si>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</si>
  <si>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</si>
  <si>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</si>
  <si>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</si>
  <si>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</si>
  <si>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</si>
  <si>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</si>
  <si>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</si>
  <si>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</si>
  <si>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</si>
  <si>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</si>
  <si>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</si>
  <si>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</si>
  <si>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</si>
  <si>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</si>
  <si>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</si>
  <si>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</si>
  <si>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</si>
  <si>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</si>
  <si>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</si>
  <si>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</si>
  <si>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</si>
  <si>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</si>
  <si>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</si>
  <si>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</si>
  <si>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</si>
  <si>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</si>
  <si>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</si>
  <si>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</si>
  <si>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</si>
  <si>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</si>
  <si>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</si>
  <si>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</si>
  <si>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</si>
  <si>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</si>
  <si>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</si>
  <si>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</si>
  <si>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</si>
  <si>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</si>
  <si>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</si>
  <si>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</si>
  <si>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</si>
  <si>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</si>
  <si>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</si>
  <si>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</si>
  <si>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</si>
  <si>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</si>
  <si>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</si>
  <si>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</si>
  <si>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</si>
  <si>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</si>
  <si>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</si>
  <si>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</si>
  <si>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</si>
  <si>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</si>
  <si>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</si>
  <si>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</si>
  <si>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</si>
  <si>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</si>
  <si>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</si>
  <si>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</si>
  <si>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</si>
  <si>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</si>
  <si>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</si>
  <si>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</si>
  <si>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</si>
  <si>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</si>
  <si>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</si>
  <si>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</si>
  <si>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</si>
  <si>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</si>
  <si>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</si>
  <si>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</si>
  <si>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</si>
  <si>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</si>
  <si>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</si>
  <si>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</si>
  <si>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</si>
  <si>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</si>
  <si>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</si>
  <si>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</si>
  <si>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</si>
  <si>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</si>
  <si>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</si>
  <si>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</si>
  <si>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</si>
  <si>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</si>
  <si>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</si>
  <si>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</si>
  <si>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</si>
  <si>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</si>
  <si>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</si>
  <si>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</si>
  <si>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</si>
  <si>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</si>
  <si>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</si>
  <si>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</si>
  <si>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</si>
  <si>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</si>
  <si>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</si>
  <si>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</si>
  <si>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</si>
  <si>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</si>
  <si>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</si>
  <si>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</si>
  <si>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</si>
  <si>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</si>
  <si>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</si>
  <si>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</si>
  <si>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</si>
  <si>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</si>
  <si>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</si>
  <si>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</si>
  <si>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</si>
  <si>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</si>
  <si>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</si>
  <si>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</si>
  <si>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</si>
  <si>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</si>
  <si>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</si>
  <si>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</si>
  <si>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</si>
  <si>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</si>
  <si>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</si>
  <si>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</si>
  <si>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</si>
  <si>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</si>
  <si>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</si>
  <si>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</si>
  <si>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</si>
  <si>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</si>
  <si>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</si>
  <si>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</si>
  <si>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</si>
  <si>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</si>
  <si>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</si>
  <si>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</si>
  <si>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</si>
  <si>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</si>
  <si>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</si>
  <si>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</si>
  <si>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</si>
  <si>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</si>
  <si>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</si>
  <si>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</si>
  <si>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</si>
  <si>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</si>
  <si>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</si>
  <si>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</si>
  <si>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</si>
  <si>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</si>
  <si>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</si>
  <si>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</si>
  <si>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</si>
  <si>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</si>
  <si>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</si>
  <si>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</si>
  <si>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</si>
  <si>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</si>
  <si>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</si>
  <si>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</si>
  <si>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</si>
  <si>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</si>
  <si>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</si>
  <si>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</si>
  <si>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</si>
  <si>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</si>
  <si>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</si>
  <si>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</si>
  <si>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</si>
  <si>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</si>
  <si>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</si>
  <si>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</si>
  <si>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</si>
  <si>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</si>
  <si>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</si>
  <si>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</si>
  <si>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</si>
  <si>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</si>
  <si>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</si>
  <si>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</si>
  <si>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</si>
  <si>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</si>
  <si>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</si>
  <si>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</si>
  <si>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</si>
  <si>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</si>
  <si>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</si>
  <si>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</si>
  <si>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</si>
  <si>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</si>
  <si>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</si>
  <si>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</si>
  <si>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</si>
  <si>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</si>
  <si>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</si>
  <si>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</si>
  <si>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</si>
  <si>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</si>
  <si>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</si>
  <si>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</si>
  <si>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</si>
  <si>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</si>
  <si>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</si>
  <si>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</si>
  <si>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</si>
  <si>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</si>
  <si>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</si>
  <si>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</si>
  <si>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</si>
  <si>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</si>
  <si>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</si>
  <si>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</si>
  <si>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</si>
  <si>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</si>
  <si>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</si>
  <si>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</si>
  <si>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</si>
  <si>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</si>
  <si>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</si>
  <si>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</si>
  <si>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</si>
  <si>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</si>
  <si>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</si>
  <si>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</si>
  <si>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</si>
  <si>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</si>
  <si>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</si>
  <si>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</si>
  <si>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</si>
  <si>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</si>
  <si>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</si>
  <si>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</si>
  <si>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</si>
  <si>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</si>
  <si>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</si>
  <si>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</si>
  <si>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</si>
  <si>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</si>
  <si>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</si>
  <si>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</si>
  <si>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</si>
  <si>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</si>
  <si>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</si>
  <si>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</si>
  <si>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</si>
  <si>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</si>
  <si>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</si>
  <si>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</si>
  <si>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</si>
  <si>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</si>
  <si>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</si>
  <si>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</si>
  <si>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</si>
  <si>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</si>
  <si>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</si>
  <si>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</si>
  <si>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</si>
  <si>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</si>
  <si>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</si>
  <si>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</si>
  <si>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</si>
  <si>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</si>
  <si>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</si>
  <si>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</si>
  <si>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</si>
  <si>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</si>
  <si>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</si>
  <si>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</si>
  <si>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</si>
  <si>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</si>
  <si>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</si>
  <si>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</si>
  <si>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</si>
  <si>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</si>
  <si>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</si>
  <si>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</si>
  <si>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</si>
  <si>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</si>
  <si>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</si>
  <si>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</si>
  <si>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</si>
  <si>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</si>
  <si>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</si>
  <si>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</si>
  <si>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</si>
  <si>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</si>
  <si>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</si>
  <si>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</si>
  <si>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</si>
  <si>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</si>
  <si>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</si>
  <si>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</si>
  <si>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</si>
  <si>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</si>
  <si>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</si>
  <si>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</si>
  <si>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</si>
  <si>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</si>
  <si>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</si>
  <si>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</si>
  <si>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</si>
  <si>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</si>
  <si>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</si>
  <si>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</si>
  <si>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</si>
  <si>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</si>
  <si>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</si>
  <si>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</si>
  <si>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</si>
  <si>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</si>
  <si>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</si>
  <si>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</si>
  <si>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</si>
  <si>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</si>
  <si>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</si>
  <si>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</si>
  <si>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</si>
  <si>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</si>
  <si>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</si>
  <si>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</si>
  <si>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</si>
  <si>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</si>
  <si>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</si>
  <si>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</si>
  <si>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</si>
  <si>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</si>
  <si>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</si>
  <si>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</si>
  <si>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</si>
  <si>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</si>
  <si>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</si>
  <si>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</si>
  <si>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</si>
  <si>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</si>
  <si>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</si>
  <si>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</si>
  <si>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</si>
  <si>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</si>
  <si>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</si>
  <si>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</si>
  <si>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</si>
  <si>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</si>
  <si>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</si>
  <si>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</si>
  <si>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</si>
  <si>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</si>
  <si>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</si>
  <si>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</si>
  <si>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</si>
  <si>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</si>
  <si>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</si>
  <si>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</si>
  <si>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</si>
  <si>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</si>
  <si>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</si>
  <si>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</si>
  <si>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</si>
  <si>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</si>
  <si>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</si>
  <si>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</si>
  <si>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</si>
  <si>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</si>
  <si>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</si>
  <si>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</si>
  <si>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</si>
  <si>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</si>
  <si>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</si>
  <si>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</si>
  <si>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</si>
  <si>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</si>
  <si>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</si>
  <si>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</si>
  <si>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</si>
  <si>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</si>
  <si>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</si>
  <si>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</si>
  <si>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</si>
  <si>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</si>
  <si>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</si>
  <si>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</si>
  <si>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</si>
  <si>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</si>
  <si>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</si>
  <si>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</si>
  <si>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</si>
  <si>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</si>
  <si>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</si>
  <si>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</si>
  <si>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</si>
  <si>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</si>
  <si>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</si>
  <si>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</si>
  <si>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</si>
  <si>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</si>
  <si>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</si>
  <si>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</si>
  <si>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</si>
  <si>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</si>
  <si>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</si>
  <si>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</si>
  <si>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</si>
  <si>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</si>
  <si>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</si>
  <si>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</si>
  <si>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</si>
  <si>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</si>
  <si>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</si>
  <si>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</si>
  <si>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</si>
  <si>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</si>
  <si>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</si>
  <si>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</si>
  <si>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</si>
  <si>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</si>
  <si>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</si>
  <si>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</si>
  <si>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</si>
  <si>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</si>
  <si>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</si>
  <si>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</si>
  <si>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</si>
  <si>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</si>
  <si>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</si>
  <si>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</si>
  <si>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</si>
  <si>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</si>
  <si>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</si>
  <si>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</si>
  <si>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</si>
  <si>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</si>
  <si>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</si>
  <si>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</si>
  <si>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</si>
  <si>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</si>
  <si>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</si>
  <si>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</si>
  <si>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</si>
  <si>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</si>
  <si>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</si>
  <si>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</si>
  <si>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</si>
  <si>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</si>
  <si>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</si>
  <si>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</si>
  <si>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</si>
  <si>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</si>
  <si>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</si>
  <si>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</si>
  <si>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</si>
  <si>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</si>
  <si>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</si>
  <si>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</si>
  <si>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</si>
  <si>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</si>
  <si>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</si>
  <si>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</si>
  <si>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</si>
  <si>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</si>
  <si>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</si>
  <si>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</si>
  <si>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</si>
  <si>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</si>
  <si>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</si>
  <si>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</si>
  <si>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</si>
  <si>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</si>
  <si>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</si>
  <si>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</si>
  <si>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</si>
  <si>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</si>
  <si>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</si>
  <si>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</si>
  <si>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</si>
  <si>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</si>
  <si>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</si>
  <si>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</si>
  <si>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</si>
  <si>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</si>
  <si>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</si>
  <si>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</si>
  <si>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</si>
  <si>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</si>
  <si>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</si>
  <si>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</si>
  <si>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</si>
  <si>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</si>
  <si>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</si>
  <si>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</si>
  <si>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</si>
  <si>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</si>
  <si>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</si>
  <si>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</si>
  <si>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</si>
  <si>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</si>
  <si>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</si>
  <si>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</si>
  <si>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</si>
  <si>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</si>
  <si>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</si>
  <si>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</si>
  <si>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</si>
  <si>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</si>
  <si>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</si>
  <si>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</si>
  <si>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</si>
  <si>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</si>
  <si>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</si>
  <si>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</si>
  <si>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</si>
  <si>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</si>
  <si>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</si>
  <si>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</si>
  <si>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</si>
  <si>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</si>
  <si>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</si>
  <si>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</si>
  <si>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</si>
  <si>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</si>
  <si>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</si>
  <si>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</si>
  <si>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</si>
  <si>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</si>
  <si>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</si>
  <si>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</si>
  <si>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</si>
  <si>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</si>
  <si>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</si>
  <si>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</si>
  <si>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</si>
  <si>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</si>
  <si>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</si>
  <si>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</si>
  <si>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</si>
  <si>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</si>
  <si>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</si>
  <si>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</si>
  <si>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</si>
  <si>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</si>
  <si>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</si>
  <si>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</si>
  <si>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</si>
  <si>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</si>
  <si>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</si>
  <si>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</si>
  <si>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</si>
  <si>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</si>
  <si>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</si>
  <si>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</si>
  <si>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</si>
  <si>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</si>
  <si>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</si>
  <si>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</si>
  <si>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</si>
  <si>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</si>
  <si>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</si>
  <si>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</si>
  <si>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</si>
  <si>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</si>
  <si>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</si>
  <si>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</si>
  <si>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</si>
  <si>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</si>
  <si>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</si>
  <si>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</si>
  <si>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</si>
  <si>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</si>
  <si>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</si>
  <si>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</si>
  <si>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</si>
  <si>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</si>
  <si>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</si>
  <si>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</si>
  <si>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</si>
  <si>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</si>
  <si>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</si>
  <si>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</si>
  <si>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</si>
  <si>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</si>
  <si>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</si>
  <si>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</si>
  <si>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</si>
  <si>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</si>
  <si>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</si>
  <si>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</si>
  <si>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</si>
  <si>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</si>
  <si>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</si>
  <si>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</si>
  <si>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</si>
  <si>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</si>
  <si>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</si>
  <si>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</si>
  <si>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</si>
  <si>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</si>
  <si>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</si>
  <si>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</si>
  <si>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</si>
  <si>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</si>
  <si>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</si>
  <si>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</si>
  <si>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</si>
  <si>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</si>
  <si>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</si>
  <si>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</si>
  <si>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</si>
  <si>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</si>
  <si>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</si>
  <si>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</si>
  <si>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</si>
  <si>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</si>
  <si>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</si>
  <si>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</si>
  <si>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</si>
  <si>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</si>
  <si>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</si>
  <si>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</si>
  <si>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</si>
  <si>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</si>
  <si>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</si>
  <si>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</si>
  <si>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</si>
  <si>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</si>
  <si>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</si>
  <si>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</si>
  <si>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</si>
  <si>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</si>
  <si>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</si>
  <si>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</si>
  <si>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</si>
  <si>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</si>
  <si>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</si>
  <si>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</si>
  <si>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</si>
  <si>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</si>
  <si>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</si>
  <si>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</si>
  <si>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</si>
  <si>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</si>
  <si>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</si>
  <si>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</si>
  <si>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</si>
  <si>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</si>
  <si>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</si>
  <si>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</si>
  <si>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</si>
  <si>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</si>
  <si>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</si>
  <si>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</si>
  <si>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</si>
  <si>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</si>
  <si>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</si>
  <si>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</si>
  <si>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</si>
  <si>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</si>
  <si>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</si>
  <si>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</si>
  <si>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</si>
  <si>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</si>
  <si>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</si>
  <si>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</si>
  <si>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</si>
  <si>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</si>
  <si>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</si>
  <si>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</si>
  <si>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</si>
  <si>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</si>
  <si>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</si>
  <si>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</si>
  <si>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</si>
  <si>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</si>
  <si>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</si>
  <si>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</si>
  <si>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</si>
  <si>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</si>
  <si>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</si>
  <si>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</si>
  <si>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</si>
  <si>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</si>
  <si>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</si>
  <si>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</si>
  <si>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</si>
  <si>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</si>
  <si>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</si>
  <si>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</si>
  <si>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</si>
  <si>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</si>
  <si>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</si>
  <si>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</si>
  <si>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</si>
  <si>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</si>
  <si>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</si>
  <si>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</si>
  <si>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</si>
  <si>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</si>
  <si>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</si>
  <si>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</si>
  <si>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</si>
  <si>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</si>
  <si>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</si>
  <si>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</si>
  <si>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</si>
  <si>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</si>
  <si>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</si>
  <si>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</si>
  <si>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</si>
  <si>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</si>
  <si>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</si>
  <si>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</si>
  <si>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</si>
  <si>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</si>
  <si>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</si>
  <si>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</si>
  <si>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</si>
  <si>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</si>
  <si>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</si>
  <si>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</si>
  <si>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</si>
  <si>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</si>
  <si>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</si>
  <si>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</si>
  <si>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</si>
  <si>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</si>
  <si>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</si>
  <si>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</si>
  <si>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</si>
  <si>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</si>
  <si>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</si>
  <si>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</si>
  <si>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</si>
  <si>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</si>
  <si>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</si>
  <si>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</si>
  <si>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</si>
  <si>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</si>
  <si>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</si>
  <si>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</si>
  <si>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</si>
  <si>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</si>
  <si>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</si>
  <si>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</si>
  <si>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</si>
  <si>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</si>
  <si>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</si>
  <si>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</si>
  <si>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</si>
  <si>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</si>
  <si>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</si>
  <si>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</si>
  <si>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</si>
  <si>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</si>
  <si>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</si>
  <si>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</si>
  <si>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</si>
  <si>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</si>
  <si>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</si>
  <si>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</si>
  <si>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</si>
  <si>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</si>
  <si>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</si>
  <si>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</si>
  <si>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</si>
  <si>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</si>
  <si>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</si>
  <si>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</si>
  <si>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</si>
  <si>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</si>
  <si>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</si>
  <si>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</si>
  <si>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</si>
  <si>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</si>
  <si>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</si>
  <si>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</si>
  <si>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</si>
  <si>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</si>
  <si>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</si>
  <si>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</si>
  <si>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</si>
  <si>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</si>
  <si>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</si>
  <si>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</si>
  <si>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</si>
  <si>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</si>
  <si>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</si>
  <si>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</si>
  <si>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</si>
  <si>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</si>
  <si>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</si>
  <si>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</si>
  <si>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</si>
  <si>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</si>
  <si>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</si>
  <si>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</si>
  <si>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</si>
  <si>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</si>
  <si>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</si>
  <si>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</si>
  <si>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</si>
  <si>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</si>
  <si>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</si>
  <si>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</si>
  <si>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</si>
  <si>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</si>
  <si>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</si>
  <si>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</si>
  <si>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</si>
  <si>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</si>
  <si>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</si>
  <si>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</si>
  <si>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</si>
  <si>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</si>
  <si>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</si>
  <si>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</si>
  <si>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</si>
  <si>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</si>
  <si>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</si>
  <si>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</si>
  <si>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</si>
  <si>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</si>
  <si>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</si>
  <si>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</si>
  <si>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</si>
  <si>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</si>
  <si>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</si>
  <si>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</si>
  <si>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</si>
  <si>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</si>
  <si>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</si>
  <si>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</si>
  <si>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</si>
  <si>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</si>
  <si>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</si>
  <si>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</si>
  <si>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</si>
  <si>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</si>
  <si>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</si>
  <si>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</si>
  <si>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</si>
  <si>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</si>
  <si>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</si>
  <si>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</si>
  <si>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</si>
  <si>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</si>
  <si>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</si>
  <si>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</si>
  <si>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</si>
  <si>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</si>
  <si>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</si>
  <si>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</si>
  <si>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</si>
  <si>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</si>
  <si>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</si>
  <si>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</si>
  <si>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</si>
  <si>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</si>
  <si>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</si>
  <si>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</si>
  <si>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</si>
  <si>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</si>
  <si>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</si>
  <si>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</si>
  <si>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</si>
  <si>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</si>
  <si>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</si>
  <si>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</si>
  <si>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</si>
  <si>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</si>
  <si>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</si>
  <si>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</si>
  <si>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</si>
  <si>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</si>
  <si>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</si>
  <si>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</si>
  <si>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</si>
  <si>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</si>
  <si>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</si>
  <si>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</si>
  <si>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</si>
  <si>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</si>
  <si>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</si>
  <si>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</si>
  <si>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</si>
  <si>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</si>
  <si>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</si>
  <si>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</si>
  <si>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</si>
  <si>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</si>
  <si>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</si>
  <si>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</si>
  <si>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</si>
  <si>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</si>
  <si>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</si>
  <si>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</si>
  <si>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</si>
  <si>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</si>
  <si>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</si>
  <si>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</si>
  <si>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</si>
  <si>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</si>
  <si>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</si>
  <si>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</si>
  <si>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</si>
  <si>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</si>
  <si>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</si>
  <si>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</si>
  <si>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</si>
  <si>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</si>
  <si>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</si>
  <si>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</si>
  <si>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</si>
  <si>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</si>
  <si>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</si>
  <si>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</si>
  <si>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</si>
  <si>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</si>
  <si>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</si>
  <si>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</si>
  <si>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</si>
  <si>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</si>
  <si>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</si>
  <si>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</si>
  <si>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</si>
  <si>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</si>
  <si>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</si>
  <si>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</si>
  <si>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</si>
  <si>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</si>
  <si>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</si>
  <si>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</si>
  <si>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</si>
  <si>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</si>
  <si>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</si>
  <si>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</si>
  <si>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</si>
  <si>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</si>
  <si>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</si>
  <si>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</si>
  <si>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</si>
  <si>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</si>
  <si>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</si>
  <si>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</si>
  <si>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</si>
  <si>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</si>
  <si>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</si>
  <si>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</si>
  <si>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</si>
  <si>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</si>
  <si>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</si>
  <si>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</si>
  <si>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</si>
  <si>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</si>
  <si>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</si>
  <si>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</si>
  <si>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</si>
  <si>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</si>
  <si>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</si>
  <si>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</si>
  <si>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</si>
  <si>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</si>
  <si>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</si>
  <si>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</si>
  <si>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</si>
  <si>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</si>
  <si>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</si>
  <si>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</si>
  <si>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</si>
  <si>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</si>
  <si>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</si>
  <si>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</si>
  <si>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</si>
  <si>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</si>
  <si>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</si>
  <si>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</si>
  <si>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</si>
  <si>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</si>
  <si>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</si>
  <si>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</si>
  <si>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</si>
  <si>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</si>
  <si>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</si>
  <si>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</si>
  <si>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</si>
  <si>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</si>
  <si>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</si>
  <si>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</si>
  <si>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</si>
  <si>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</si>
  <si>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</si>
  <si>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</si>
  <si>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</si>
  <si>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</si>
  <si>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</si>
  <si>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</si>
  <si>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</si>
  <si>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</si>
  <si>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</si>
  <si>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</si>
  <si>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</si>
  <si>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</si>
  <si>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</si>
  <si>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</si>
  <si>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</si>
  <si>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</si>
  <si>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</si>
  <si>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</si>
  <si>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</si>
  <si>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</si>
  <si>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</si>
  <si>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</si>
  <si>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</si>
  <si>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</si>
  <si>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</si>
  <si>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</si>
  <si>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</si>
  <si>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</si>
  <si>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</si>
  <si>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</si>
  <si>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</si>
  <si>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</si>
  <si>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</si>
  <si>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</si>
  <si>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</si>
  <si>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</si>
  <si>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</si>
  <si>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</si>
  <si>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</si>
  <si>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</si>
  <si>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</si>
  <si>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</si>
  <si>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</si>
  <si>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</si>
  <si>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</si>
  <si>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</si>
  <si>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</si>
  <si>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</si>
  <si>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</si>
  <si>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</si>
  <si>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</si>
  <si>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</si>
  <si>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</si>
  <si>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</si>
  <si>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</si>
  <si>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</si>
  <si>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</si>
  <si>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</si>
  <si>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</si>
  <si>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</si>
  <si>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</si>
  <si>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</si>
  <si>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</si>
  <si>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</si>
  <si>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</si>
  <si>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</si>
  <si>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</si>
  <si>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</si>
  <si>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</si>
  <si>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</si>
  <si>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</si>
  <si>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</si>
  <si>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</si>
  <si>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</si>
  <si>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</si>
  <si>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</si>
  <si>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</si>
  <si>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</si>
  <si>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</si>
  <si>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</si>
  <si>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</si>
  <si>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</si>
  <si>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</si>
  <si>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</si>
  <si>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</si>
  <si>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</si>
  <si>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</si>
  <si>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</si>
  <si>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</si>
  <si>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</si>
  <si>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</si>
  <si>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</si>
  <si>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</si>
  <si>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</si>
  <si>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</si>
  <si>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</si>
  <si>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</si>
  <si>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</si>
  <si>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</si>
  <si>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</si>
  <si>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</si>
  <si>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</si>
  <si>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</si>
  <si>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</si>
  <si>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</si>
  <si>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</si>
  <si>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</si>
  <si>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</si>
  <si>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</si>
  <si>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</si>
  <si>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</si>
  <si>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</si>
  <si>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</si>
  <si>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</si>
  <si>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</si>
  <si>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</si>
  <si>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</si>
  <si>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</si>
  <si>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</si>
  <si>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</si>
  <si>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</si>
  <si>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</si>
  <si>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</si>
  <si>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</si>
  <si>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</si>
  <si>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</si>
  <si>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</si>
  <si>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</si>
  <si>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</si>
  <si>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</si>
  <si>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</si>
  <si>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</si>
  <si>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</si>
  <si>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</si>
  <si>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</si>
  <si>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</si>
  <si>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</si>
  <si>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</si>
  <si>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</si>
  <si>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</si>
  <si>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</si>
  <si>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</si>
  <si>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</si>
  <si>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</si>
  <si>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</si>
  <si>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</si>
  <si>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</si>
  <si>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</si>
  <si>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</si>
  <si>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</si>
  <si>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</si>
  <si>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</si>
  <si>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</si>
  <si>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</si>
  <si>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</si>
  <si>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</si>
  <si>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</si>
  <si>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</si>
  <si>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</si>
  <si>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</si>
  <si>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</si>
  <si>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</si>
  <si>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</si>
  <si>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</si>
  <si>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</si>
  <si>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</si>
  <si>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</si>
  <si>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</si>
  <si>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</si>
  <si>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</si>
  <si>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</si>
  <si>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</si>
  <si>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</si>
  <si>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</si>
  <si>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</si>
  <si>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</si>
  <si>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</si>
  <si>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</si>
  <si>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</si>
  <si>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</si>
  <si>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</si>
  <si>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</si>
  <si>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</si>
  <si>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</si>
  <si>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</si>
  <si>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</si>
  <si>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</si>
  <si>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</si>
  <si>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</si>
  <si>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</si>
  <si>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</si>
  <si>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</si>
  <si>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</si>
  <si>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</si>
  <si>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</si>
  <si>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</si>
  <si>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</si>
  <si>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</si>
  <si>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</si>
  <si>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</si>
  <si>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</si>
  <si>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</si>
  <si>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</si>
  <si>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</si>
  <si>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</si>
  <si>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</si>
  <si>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</si>
  <si>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</si>
  <si>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</si>
  <si>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</si>
  <si>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</si>
  <si>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</si>
  <si>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</si>
  <si>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</si>
  <si>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</si>
  <si>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</si>
  <si>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</si>
  <si>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</si>
  <si>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</si>
  <si>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</si>
  <si>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</si>
  <si>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</si>
  <si>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</si>
  <si>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</si>
  <si>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</si>
  <si>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</si>
  <si>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</si>
  <si>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</si>
  <si>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</si>
  <si>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</si>
  <si>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</si>
  <si>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</si>
  <si>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</si>
  <si>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</si>
  <si>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</si>
  <si>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</si>
  <si>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</si>
  <si>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</si>
  <si>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</si>
  <si>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</si>
  <si>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</si>
  <si>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</si>
  <si>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</si>
  <si>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</si>
  <si>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</si>
  <si>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</si>
  <si>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</si>
  <si>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</si>
  <si>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</si>
  <si>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</si>
  <si>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</si>
  <si>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</si>
  <si>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</si>
  <si>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</si>
  <si>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</si>
  <si>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</si>
  <si>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</si>
  <si>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</si>
  <si>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</si>
  <si>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</si>
  <si>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</si>
  <si>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</si>
  <si>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</si>
  <si>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</si>
  <si>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</si>
  <si>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</si>
  <si>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</si>
  <si>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</si>
  <si>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</si>
  <si>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</si>
  <si>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</si>
  <si>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</si>
  <si>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</si>
  <si>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</si>
  <si>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</si>
  <si>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</si>
  <si>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</si>
  <si>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</si>
  <si>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</si>
  <si>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</si>
  <si>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</si>
  <si>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</si>
  <si>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</si>
  <si>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</si>
  <si>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</si>
  <si>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</si>
  <si>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</si>
  <si>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</si>
  <si>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</si>
  <si>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</si>
  <si>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</si>
  <si>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</si>
  <si>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</si>
  <si>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</si>
  <si>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</si>
  <si>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</si>
  <si>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</si>
  <si>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</si>
  <si>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</si>
  <si>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</si>
  <si>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</si>
  <si>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</si>
  <si>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</si>
  <si>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</si>
  <si>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</si>
  <si>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</si>
  <si>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</si>
  <si>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</si>
  <si>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</si>
  <si>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</si>
  <si>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</si>
  <si>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</si>
  <si>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</si>
  <si>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</si>
  <si>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</si>
  <si>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</si>
  <si>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</si>
  <si>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</si>
  <si>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</si>
  <si>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</si>
  <si>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</si>
  <si>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</si>
  <si>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</si>
  <si>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</si>
  <si>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</si>
  <si>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</si>
  <si>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</si>
  <si>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</si>
  <si>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</si>
  <si>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</si>
  <si>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</si>
  <si>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</si>
  <si>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</si>
  <si>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</si>
  <si>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</si>
  <si>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</si>
  <si>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</si>
  <si>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</si>
  <si>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</si>
  <si>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</si>
  <si>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</si>
  <si>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</si>
  <si>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</si>
  <si>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</si>
  <si>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</si>
  <si>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</si>
  <si>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</si>
  <si>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</si>
  <si>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</si>
  <si>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</si>
  <si>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</si>
  <si>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</si>
  <si>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</si>
  <si>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</si>
  <si>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</si>
  <si>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</si>
  <si>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</si>
  <si>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</si>
  <si>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</si>
  <si>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</si>
  <si>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</si>
  <si>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</si>
  <si>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</si>
  <si>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</si>
  <si>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</si>
  <si>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</si>
  <si>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</si>
  <si>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</si>
  <si>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</si>
  <si>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</si>
  <si>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</si>
  <si>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</si>
  <si>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</si>
  <si>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</si>
  <si>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</si>
  <si>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</si>
  <si>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</si>
  <si>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</si>
  <si>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</si>
  <si>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</si>
  <si>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</si>
  <si>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</si>
  <si>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</si>
  <si>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</si>
  <si>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</si>
  <si>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</si>
  <si>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</si>
  <si>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</si>
  <si>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</si>
  <si>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</si>
  <si>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</si>
  <si>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</si>
  <si>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</si>
  <si>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</si>
  <si>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</si>
  <si>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</si>
  <si>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</si>
  <si>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</si>
  <si>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</si>
  <si>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</si>
  <si>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</si>
  <si>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</si>
  <si>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</si>
  <si>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</si>
  <si>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</si>
  <si>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</si>
  <si>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</si>
  <si>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</si>
  <si>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</si>
  <si>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</si>
  <si>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</si>
  <si>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</si>
  <si>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</si>
  <si>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</si>
  <si>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</si>
  <si>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</si>
  <si>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</si>
  <si>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</si>
  <si>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</si>
  <si>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</si>
  <si>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</si>
  <si>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</si>
  <si>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</si>
  <si>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</si>
  <si>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</si>
  <si>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</si>
  <si>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</si>
  <si>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</si>
  <si>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</si>
  <si>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</si>
  <si>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</si>
  <si>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</si>
  <si>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</si>
  <si>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</si>
  <si>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</si>
  <si>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</si>
  <si>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</si>
  <si>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</si>
  <si>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</si>
  <si>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</si>
  <si>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</si>
  <si>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</si>
  <si>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</si>
  <si>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</si>
  <si>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</si>
  <si>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</si>
  <si>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</si>
  <si>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</si>
  <si>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</si>
  <si>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</si>
  <si>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</si>
  <si>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</si>
  <si>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</si>
  <si>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</si>
  <si>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</si>
  <si>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</si>
  <si>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</si>
  <si>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</si>
  <si>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</si>
  <si>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</si>
  <si>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</si>
  <si>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</si>
  <si>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</si>
  <si>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</si>
  <si>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</si>
  <si>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</si>
  <si>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</si>
  <si>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</si>
  <si>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</si>
  <si>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</si>
  <si>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</si>
  <si>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</si>
  <si>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</si>
  <si>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</si>
  <si>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</si>
  <si>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</si>
  <si>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</si>
  <si>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</si>
  <si>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</si>
  <si>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</si>
  <si>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</si>
  <si>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</si>
  <si>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</si>
  <si>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</si>
  <si>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</si>
  <si>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</si>
  <si>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</si>
  <si>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</si>
  <si>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</si>
  <si>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</si>
  <si>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</si>
  <si>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</si>
  <si>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</si>
  <si>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</si>
  <si>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</si>
  <si>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</si>
  <si>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</si>
  <si>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</si>
  <si>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</si>
  <si>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</si>
  <si>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</si>
  <si>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</si>
  <si>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</si>
  <si>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</si>
  <si>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</si>
  <si>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</si>
  <si>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</si>
  <si>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</si>
  <si>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</si>
  <si>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</si>
  <si>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</si>
  <si>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</si>
  <si>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</si>
  <si>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</si>
  <si>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</si>
  <si>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</si>
  <si>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</si>
  <si>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</si>
  <si>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</si>
  <si>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</si>
  <si>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</si>
  <si>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</si>
  <si>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</si>
  <si>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</si>
  <si>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</si>
  <si>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</si>
  <si>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</si>
  <si>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</si>
  <si>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</si>
  <si>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</si>
  <si>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</si>
  <si>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</si>
  <si>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</si>
  <si>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</si>
  <si>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</si>
  <si>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</si>
  <si>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</si>
  <si>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</si>
  <si>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</si>
  <si>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</si>
  <si>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</si>
  <si>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</si>
  <si>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</si>
  <si>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</si>
  <si>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</si>
  <si>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</si>
  <si>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</si>
  <si>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</si>
  <si>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</si>
  <si>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</si>
  <si>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</si>
  <si>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</si>
  <si>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</si>
  <si>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</si>
  <si>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</si>
  <si>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</si>
  <si>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</si>
  <si>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</si>
  <si>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</si>
  <si>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</si>
  <si>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</si>
  <si>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</si>
  <si>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</si>
  <si>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</si>
  <si>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</si>
  <si>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</si>
  <si>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</si>
  <si>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</si>
  <si>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</si>
  <si>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</si>
  <si>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</si>
  <si>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</si>
  <si>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</si>
  <si>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</si>
  <si>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</si>
  <si>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</si>
  <si>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</si>
  <si>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</si>
  <si>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</si>
  <si>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</si>
  <si>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</si>
  <si>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</si>
  <si>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</si>
  <si>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</si>
  <si>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</si>
  <si>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</si>
  <si>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</si>
  <si>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</si>
  <si>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</si>
  <si>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</si>
  <si>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</si>
  <si>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</si>
  <si>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</si>
  <si>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</si>
  <si>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</si>
  <si>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</si>
  <si>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</si>
  <si>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</si>
  <si>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</si>
  <si>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</si>
  <si>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</si>
  <si>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</si>
  <si>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</si>
  <si>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</si>
  <si>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</si>
  <si>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</si>
  <si>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</si>
  <si>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</si>
  <si>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</si>
  <si>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</si>
  <si>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</si>
  <si>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</si>
  <si>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</si>
  <si>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</si>
  <si>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</si>
  <si>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</si>
  <si>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</si>
  <si>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</si>
  <si>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</si>
  <si>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</si>
  <si>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</si>
  <si>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</si>
  <si>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</si>
  <si>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</si>
  <si>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</si>
  <si>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</si>
  <si>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</si>
  <si>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</si>
  <si>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</si>
  <si>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</si>
  <si>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</si>
  <si>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</si>
  <si>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</si>
  <si>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</si>
  <si>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</si>
  <si>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</si>
  <si>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</si>
  <si>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</si>
  <si>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</si>
  <si>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</si>
  <si>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</si>
  <si>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</si>
  <si>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</si>
  <si>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</si>
  <si>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</si>
  <si>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</si>
  <si>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</si>
  <si>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</si>
  <si>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</si>
  <si>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</si>
  <si>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</si>
  <si>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</si>
  <si>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</si>
  <si>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</si>
  <si>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</si>
  <si>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</si>
  <si>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</si>
  <si>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</si>
  <si>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</si>
  <si>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</si>
  <si>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</si>
  <si>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</si>
  <si>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</si>
  <si>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</si>
  <si>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</si>
  <si>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</si>
  <si>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</si>
  <si>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</si>
  <si>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</si>
  <si>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</si>
  <si>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</si>
  <si>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</si>
  <si>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</si>
  <si>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</si>
  <si>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</si>
  <si>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</si>
  <si>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</si>
  <si>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</si>
  <si>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</si>
  <si>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</si>
  <si>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</si>
  <si>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</si>
  <si>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</si>
  <si>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</si>
  <si>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</si>
  <si>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</si>
  <si>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</si>
  <si>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</si>
  <si>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</si>
  <si>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</si>
  <si>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</si>
  <si>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</si>
  <si>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</si>
  <si>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</si>
  <si>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</si>
  <si>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</si>
  <si>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</si>
  <si>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</si>
  <si>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</si>
  <si>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</si>
  <si>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</si>
  <si>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</si>
  <si>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</si>
  <si>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</si>
  <si>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</si>
  <si>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</si>
  <si>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</si>
  <si>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</si>
  <si>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</si>
  <si>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</si>
  <si>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</si>
  <si>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</si>
  <si>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</si>
  <si>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</si>
  <si>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</si>
  <si>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</si>
  <si>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</si>
  <si>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</si>
  <si>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</si>
  <si>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</si>
  <si>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</si>
  <si>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</si>
  <si>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</si>
  <si>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</si>
  <si>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</si>
  <si>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</si>
  <si>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</si>
  <si>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</si>
  <si>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</si>
  <si>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</si>
  <si>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</si>
  <si>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</si>
  <si>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</si>
  <si>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</si>
  <si>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</si>
  <si>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</si>
  <si>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</si>
  <si>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</si>
  <si>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</si>
  <si>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</si>
  <si>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</si>
  <si>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</si>
  <si>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</si>
  <si>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</si>
  <si>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</si>
  <si>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</si>
  <si>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</si>
  <si>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</si>
  <si>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</si>
  <si>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</si>
  <si>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</si>
  <si>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</si>
  <si>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</si>
  <si>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</si>
  <si>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</si>
  <si>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</si>
  <si>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</si>
  <si>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</si>
  <si>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</si>
  <si>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</si>
  <si>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</si>
  <si>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</si>
  <si>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</si>
  <si>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</si>
  <si>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</si>
  <si>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</si>
  <si>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</si>
  <si>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</si>
  <si>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</si>
  <si>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</si>
  <si>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</si>
  <si>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</si>
  <si>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</si>
  <si>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</si>
  <si>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</si>
  <si>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</si>
  <si>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</si>
  <si>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</si>
  <si>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</si>
  <si>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</si>
  <si>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</si>
  <si>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</si>
  <si>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</si>
  <si>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</si>
  <si>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</si>
  <si>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</si>
  <si>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</si>
  <si>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</si>
  <si>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</si>
  <si>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</si>
  <si>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</si>
  <si>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</si>
  <si>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</si>
  <si>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</si>
  <si>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</si>
  <si>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</si>
  <si>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</si>
  <si>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</si>
  <si>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</si>
  <si>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</si>
  <si>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</si>
  <si>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</si>
  <si>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</si>
  <si>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</si>
  <si>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</si>
  <si>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</si>
  <si>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</si>
  <si>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</si>
  <si>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</si>
  <si>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</si>
  <si>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</si>
  <si>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</si>
  <si>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</si>
  <si>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</si>
  <si>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</si>
  <si>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</si>
  <si>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</si>
  <si>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</si>
  <si>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</si>
  <si>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</si>
  <si>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</si>
  <si>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</si>
  <si>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</si>
  <si>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</si>
  <si>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</si>
  <si>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</si>
  <si>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</si>
  <si>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</si>
  <si>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</si>
  <si>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</si>
  <si>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</si>
  <si>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</si>
  <si>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</si>
  <si>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</si>
  <si>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</si>
  <si>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</si>
  <si>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</si>
  <si>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</si>
  <si>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</si>
  <si>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</si>
  <si>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</si>
  <si>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</si>
  <si>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</si>
  <si>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</si>
  <si>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</si>
  <si>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</si>
  <si>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</si>
  <si>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</si>
  <si>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</si>
  <si>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</si>
  <si>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</si>
  <si>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</si>
  <si>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</si>
  <si>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</si>
  <si>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</si>
  <si>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</si>
  <si>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</si>
  <si>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</si>
  <si>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</si>
  <si>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</si>
  <si>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</si>
  <si>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</si>
  <si>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</si>
  <si>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</si>
  <si>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</si>
  <si>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</si>
  <si>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</si>
  <si>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</si>
  <si>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</si>
  <si>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</si>
  <si>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</si>
  <si>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</si>
  <si>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</si>
  <si>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</si>
  <si>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</si>
  <si>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</si>
  <si>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</si>
  <si>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</si>
  <si>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</si>
  <si>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</si>
  <si>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</si>
  <si>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</si>
  <si>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</si>
  <si>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</si>
  <si>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</si>
  <si>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</si>
  <si>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</si>
  <si>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</si>
  <si>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</si>
  <si>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</si>
  <si>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</si>
  <si>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</si>
  <si>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</si>
  <si>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</si>
  <si>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</si>
  <si>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</si>
  <si>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</si>
  <si>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</si>
  <si>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</si>
  <si>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</si>
  <si>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</si>
  <si>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</si>
  <si>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</si>
  <si>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</si>
  <si>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</si>
  <si>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</si>
  <si>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</si>
  <si>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</si>
  <si>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</si>
  <si>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</si>
  <si>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</si>
  <si>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</si>
  <si>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</si>
  <si>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</si>
  <si>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</si>
  <si>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</si>
  <si>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</si>
  <si>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</si>
  <si>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</si>
  <si>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</si>
  <si>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</si>
  <si>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</si>
  <si>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</si>
  <si>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</si>
  <si>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</si>
  <si>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</si>
  <si>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</si>
  <si>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</si>
  <si>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</si>
  <si>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</si>
  <si>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</si>
  <si>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</si>
  <si>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</si>
  <si>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</si>
  <si>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</si>
  <si>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</si>
  <si>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</si>
  <si>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</si>
  <si>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</si>
  <si>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</si>
  <si>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</si>
  <si>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</si>
  <si>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</si>
  <si>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</si>
  <si>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</si>
  <si>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</si>
  <si>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</si>
  <si>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</si>
  <si>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</si>
  <si>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</si>
  <si>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</si>
  <si>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</si>
  <si>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</si>
  <si>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</si>
  <si>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</si>
  <si>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</si>
  <si>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</si>
  <si>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</si>
  <si>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</si>
  <si>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</si>
  <si>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</si>
  <si>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</si>
  <si>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</si>
  <si>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</si>
  <si>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</si>
  <si>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</si>
  <si>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</si>
  <si>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</si>
  <si>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</si>
  <si>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</si>
  <si>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</si>
  <si>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</si>
  <si>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</si>
  <si>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</si>
  <si>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</si>
  <si>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</si>
  <si>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</si>
  <si>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</si>
  <si>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</si>
  <si>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</si>
  <si>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</si>
  <si>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</si>
  <si>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</si>
  <si>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</si>
  <si>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</si>
  <si>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</si>
  <si>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</si>
  <si>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</si>
  <si>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</si>
  <si>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</si>
  <si>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</si>
  <si>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</si>
  <si>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</si>
  <si>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</si>
  <si>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</si>
  <si>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</si>
  <si>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</si>
  <si>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</si>
  <si>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</si>
  <si>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</si>
  <si>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</si>
  <si>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</si>
  <si>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</si>
  <si>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</si>
  <si>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</si>
  <si>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</si>
  <si>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</si>
  <si>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</si>
  <si>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</si>
  <si>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</si>
  <si>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</si>
  <si>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</si>
  <si>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</si>
  <si>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</si>
  <si>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</si>
  <si>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</si>
  <si>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</si>
  <si>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</si>
  <si>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</si>
  <si>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</si>
  <si>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</si>
  <si>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</si>
  <si>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</si>
  <si>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</si>
  <si>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</si>
  <si>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</si>
  <si>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</si>
  <si>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</si>
  <si>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</si>
  <si>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</si>
  <si>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</si>
  <si>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</si>
  <si>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</si>
  <si>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</si>
  <si>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</si>
  <si>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</si>
  <si>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</si>
  <si>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</si>
  <si>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</si>
  <si>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</si>
  <si>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</si>
  <si>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</si>
  <si>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</si>
  <si>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</si>
  <si>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</si>
  <si>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</si>
  <si>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</si>
  <si>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</si>
  <si>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</si>
  <si>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</si>
  <si>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</si>
  <si>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</si>
  <si>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</si>
  <si>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</si>
  <si>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</si>
  <si>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</si>
  <si>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</si>
  <si>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</si>
  <si>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</si>
  <si>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</si>
  <si>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</si>
  <si>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</si>
  <si>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</si>
  <si>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</si>
  <si>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</si>
  <si>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</si>
  <si>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</si>
  <si>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</si>
  <si>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</si>
  <si>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</si>
  <si>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</si>
  <si>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</si>
  <si>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</si>
  <si>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</si>
  <si>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</si>
  <si>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</si>
  <si>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</si>
  <si>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</si>
  <si>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</si>
  <si>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</si>
  <si>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</si>
  <si>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</si>
  <si>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</si>
  <si>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</si>
  <si>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</si>
  <si>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</si>
  <si>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</si>
  <si>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</si>
  <si>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</si>
  <si>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</si>
  <si>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</si>
  <si>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</si>
  <si>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</si>
  <si>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</si>
  <si>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</si>
  <si>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</si>
  <si>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</si>
  <si>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</si>
  <si>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</si>
  <si>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</si>
  <si>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</si>
  <si>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</si>
  <si>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</si>
  <si>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</si>
  <si>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</si>
  <si>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</si>
  <si>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</si>
  <si>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</si>
  <si>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</si>
  <si>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</si>
  <si>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</si>
  <si>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</si>
  <si>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</si>
  <si>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</si>
  <si>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</si>
  <si>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</si>
  <si>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</si>
  <si>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</si>
  <si>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</si>
  <si>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</si>
  <si>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</si>
  <si>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</si>
  <si>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</si>
  <si>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</si>
  <si>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</si>
  <si>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</si>
  <si>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</si>
  <si>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</si>
  <si>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</si>
  <si>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</si>
  <si>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</si>
  <si>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</si>
  <si>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</si>
  <si>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</si>
  <si>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</si>
  <si>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</si>
  <si>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</si>
  <si>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</si>
  <si>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</si>
  <si>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</si>
  <si>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</si>
  <si>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</si>
  <si>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</si>
  <si>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</si>
  <si>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</si>
  <si>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</si>
  <si>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</si>
  <si>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</si>
  <si>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</si>
  <si>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</si>
  <si>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</si>
  <si>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</si>
  <si>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</si>
  <si>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</si>
  <si>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</si>
  <si>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</si>
  <si>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</si>
  <si>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</si>
  <si>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</si>
  <si>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</si>
  <si>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</si>
  <si>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</si>
  <si>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</si>
  <si>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</si>
  <si>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</si>
  <si>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</si>
  <si>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</si>
  <si>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</si>
  <si>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</si>
  <si>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</si>
  <si>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</si>
  <si>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</si>
  <si>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</si>
  <si>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</si>
  <si>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</si>
  <si>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</si>
  <si>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</si>
  <si>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</si>
  <si>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</si>
  <si>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</si>
  <si>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</si>
  <si>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</si>
  <si>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</si>
  <si>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</si>
  <si>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</si>
  <si>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</si>
  <si>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</si>
  <si>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</si>
  <si>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</si>
  <si>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</si>
  <si>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</si>
  <si>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</si>
  <si>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</si>
  <si>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</si>
  <si>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</si>
  <si>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</si>
  <si>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</si>
  <si>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</si>
  <si>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</si>
  <si>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</si>
  <si>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</si>
  <si>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</si>
  <si>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</si>
  <si>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</si>
  <si>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</si>
  <si>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</si>
  <si>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</si>
  <si>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</si>
  <si>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</si>
  <si>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</si>
  <si>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</si>
  <si>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</si>
  <si>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</si>
  <si>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</si>
  <si>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</si>
  <si>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</si>
  <si>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</si>
  <si>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</si>
  <si>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</si>
  <si>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</si>
  <si>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</si>
  <si>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</si>
  <si>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</si>
  <si>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</si>
  <si>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</si>
  <si>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</si>
  <si>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</si>
  <si>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</si>
  <si>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</si>
  <si>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</si>
  <si>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</si>
  <si>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</si>
  <si>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</si>
  <si>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</si>
  <si>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</si>
  <si>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</si>
  <si>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</si>
  <si>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</si>
  <si>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</si>
  <si>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</si>
  <si>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</si>
  <si>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</si>
  <si>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</si>
  <si>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</si>
  <si>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</si>
  <si>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</si>
  <si>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</si>
  <si>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</si>
  <si>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</si>
  <si>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</si>
  <si>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</si>
  <si>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</si>
  <si>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</si>
  <si>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</si>
  <si>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</si>
  <si>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</si>
  <si>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</si>
  <si>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</si>
  <si>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</si>
  <si>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</si>
  <si>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</si>
  <si>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</si>
  <si>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</si>
  <si>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</si>
  <si>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</si>
  <si>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</si>
  <si>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</si>
  <si>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</si>
  <si>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</si>
  <si>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</si>
  <si>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</si>
  <si>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</si>
  <si>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</si>
  <si>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</si>
  <si>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</si>
  <si>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</si>
  <si>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</si>
  <si>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</si>
  <si>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</si>
  <si>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</si>
  <si>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</si>
  <si>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</si>
  <si>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</si>
  <si>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</si>
  <si>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</si>
  <si>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</si>
  <si>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</si>
  <si>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</si>
  <si>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</si>
  <si>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</si>
  <si>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</si>
  <si>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</si>
  <si>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</si>
  <si>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</si>
  <si>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</si>
  <si>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</si>
  <si>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</si>
  <si>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</si>
  <si>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</si>
  <si>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</si>
  <si>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</si>
  <si>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</si>
  <si>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</si>
  <si>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</si>
  <si>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</si>
  <si>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</si>
  <si>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</si>
  <si>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</si>
  <si>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</si>
  <si>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</si>
  <si>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</si>
  <si>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</si>
  <si>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</si>
  <si>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</si>
  <si>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</si>
  <si>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</si>
  <si>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</si>
  <si>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</si>
  <si>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</si>
  <si>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</si>
  <si>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</si>
  <si>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</si>
  <si>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</si>
  <si>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</si>
  <si>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</si>
  <si>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</si>
  <si>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</si>
  <si>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</si>
  <si>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</si>
  <si>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</si>
  <si>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</si>
  <si>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</si>
  <si>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</si>
  <si>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</si>
  <si>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</si>
  <si>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</si>
  <si>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</si>
  <si>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</si>
  <si>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</si>
  <si>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</si>
  <si>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</si>
  <si>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</si>
  <si>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</si>
  <si>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</si>
  <si>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</si>
  <si>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</si>
  <si>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</si>
  <si>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</si>
  <si>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</si>
  <si>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</si>
  <si>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</si>
  <si>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</si>
  <si>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</si>
  <si>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</si>
  <si>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</si>
  <si>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</si>
  <si>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</si>
  <si>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</si>
  <si>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</si>
  <si>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</si>
  <si>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</si>
  <si>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</si>
  <si>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</si>
  <si>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</si>
  <si>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</si>
  <si>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</si>
  <si>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</si>
  <si>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</si>
  <si>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</si>
  <si>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</si>
  <si>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</si>
  <si>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</si>
  <si>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</si>
  <si>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</si>
  <si>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</si>
  <si>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</si>
  <si>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</si>
  <si>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</si>
  <si>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</si>
  <si>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</si>
  <si>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</si>
  <si>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</si>
  <si>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</si>
  <si>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</si>
  <si>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</si>
  <si>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</si>
  <si>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</si>
  <si>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</si>
  <si>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</si>
  <si>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</si>
  <si>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</si>
  <si>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</si>
  <si>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</si>
  <si>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</si>
  <si>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</si>
  <si>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</si>
  <si>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</si>
  <si>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</si>
  <si>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</si>
  <si>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</si>
  <si>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</si>
  <si>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</si>
  <si>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</si>
  <si>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</si>
  <si>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</si>
  <si>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</si>
  <si>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</si>
  <si>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</si>
  <si>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</si>
  <si>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</si>
  <si>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</si>
  <si>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</si>
  <si>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</si>
  <si>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</si>
  <si>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</si>
  <si>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</si>
  <si>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</si>
  <si>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</si>
  <si>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</si>
  <si>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</si>
  <si>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</si>
  <si>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</si>
  <si>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</si>
  <si>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</si>
  <si>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</si>
  <si>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</si>
  <si>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</si>
  <si>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</si>
  <si>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</si>
  <si>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</si>
  <si>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</si>
  <si>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</si>
  <si>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</si>
  <si>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</si>
  <si>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</si>
  <si>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</si>
  <si>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</si>
  <si>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</si>
  <si>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</si>
  <si>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</si>
  <si>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</si>
  <si>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</si>
  <si>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</si>
  <si>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</si>
  <si>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</si>
  <si>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</si>
  <si>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</si>
  <si>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</si>
  <si>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</si>
  <si>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</si>
  <si>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</si>
  <si>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</si>
  <si>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</si>
  <si>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</si>
  <si>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</si>
  <si>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</si>
  <si>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</si>
  <si>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</si>
  <si>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</si>
  <si>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</si>
  <si>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</si>
  <si>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</si>
  <si>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</si>
  <si>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</si>
  <si>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</si>
  <si>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</si>
  <si>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</si>
  <si>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</si>
  <si>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</si>
  <si>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</si>
  <si>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</si>
  <si>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</si>
  <si>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</si>
  <si>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</si>
  <si>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</si>
  <si>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</si>
  <si>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</si>
  <si>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</si>
  <si>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</si>
  <si>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</si>
  <si>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</si>
  <si>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</si>
  <si>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</si>
  <si>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</si>
  <si>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</si>
  <si>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</si>
  <si>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</si>
  <si>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</si>
  <si>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</si>
  <si>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</si>
  <si>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</si>
  <si>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</si>
  <si>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</si>
  <si>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</si>
  <si>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</si>
  <si>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</si>
  <si>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</si>
  <si>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</si>
  <si>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</si>
  <si>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</si>
  <si>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</si>
  <si>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</si>
  <si>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</si>
  <si>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</si>
  <si>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</si>
  <si>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</si>
  <si>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</si>
  <si>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</si>
  <si>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</si>
  <si>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</si>
  <si>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</si>
  <si>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</si>
  <si>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</si>
  <si>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</si>
  <si>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</si>
  <si>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</si>
  <si>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</si>
  <si>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</si>
  <si>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</si>
  <si>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</si>
  <si>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</si>
  <si>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</si>
  <si>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</si>
  <si>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</si>
  <si>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</si>
  <si>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</si>
  <si>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</si>
  <si>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</si>
  <si>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</si>
  <si>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</si>
  <si>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</si>
  <si>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</si>
  <si>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</si>
  <si>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</si>
  <si>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</si>
  <si>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</si>
  <si>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</si>
  <si>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</si>
  <si>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</si>
  <si>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</si>
  <si>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</si>
  <si>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</si>
  <si>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</si>
  <si>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</si>
  <si>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</si>
  <si>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</si>
  <si>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</si>
  <si>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</si>
  <si>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</si>
  <si>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</si>
  <si>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</si>
  <si>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</si>
  <si>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</si>
  <si>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</si>
  <si>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</si>
  <si>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</si>
  <si>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</si>
  <si>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</si>
  <si>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</si>
  <si>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</si>
  <si>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</si>
  <si>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</si>
  <si>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</si>
  <si>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</si>
  <si>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</si>
  <si>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</si>
  <si>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</si>
  <si>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</si>
  <si>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</si>
  <si>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</si>
  <si>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</si>
  <si>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</si>
  <si>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</si>
  <si>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</si>
  <si>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</si>
  <si>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</si>
  <si>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</si>
  <si>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</si>
  <si>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</si>
  <si>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</si>
  <si>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</si>
  <si>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</si>
  <si>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</si>
  <si>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</si>
  <si>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</si>
  <si>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</si>
  <si>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</si>
  <si>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</si>
  <si>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</si>
  <si>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</si>
  <si>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</si>
  <si>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</si>
  <si>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</si>
  <si>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</si>
  <si>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</si>
  <si>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</si>
  <si>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</si>
  <si>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</si>
  <si>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</si>
  <si>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</si>
  <si>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</si>
  <si>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</si>
  <si>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</si>
  <si>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</si>
  <si>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</si>
  <si>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</si>
  <si>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</si>
  <si>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</si>
  <si>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</si>
  <si>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</si>
  <si>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</si>
  <si>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</si>
  <si>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</si>
  <si>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</si>
  <si>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</si>
  <si>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</si>
  <si>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</si>
  <si>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</si>
  <si>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</si>
  <si>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</si>
  <si>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</si>
  <si>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</si>
  <si>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</si>
  <si>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</si>
  <si>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</si>
  <si>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</si>
  <si>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</si>
  <si>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</si>
  <si>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</si>
  <si>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</si>
  <si>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</si>
  <si>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</si>
  <si>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</si>
  <si>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</si>
  <si>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</si>
  <si>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</si>
  <si>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</si>
  <si>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</si>
  <si>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</si>
  <si>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</si>
  <si>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</si>
  <si>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</si>
  <si>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</si>
  <si>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</si>
  <si>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</si>
  <si>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</si>
  <si>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</si>
  <si>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</si>
  <si>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</si>
  <si>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</si>
  <si>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</si>
  <si>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</si>
  <si>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</si>
  <si>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</si>
  <si>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</si>
  <si>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</si>
  <si>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</si>
  <si>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</si>
  <si>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</si>
  <si>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</si>
  <si>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</si>
  <si>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</si>
  <si>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</si>
  <si>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</si>
  <si>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</si>
  <si>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</si>
  <si>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</si>
  <si>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</si>
  <si>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</si>
  <si>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</si>
  <si>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</si>
  <si>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</si>
  <si>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</si>
  <si>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</si>
  <si>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</si>
  <si>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</si>
  <si>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</si>
  <si>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</si>
  <si>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</si>
  <si>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</si>
  <si>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</si>
  <si>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</si>
  <si>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</si>
  <si>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</si>
  <si>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</si>
  <si>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</si>
  <si>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</si>
  <si>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</si>
  <si>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</si>
  <si>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</si>
  <si>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</si>
  <si>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</si>
  <si>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</si>
  <si>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</si>
  <si>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</si>
  <si>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</si>
  <si>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</si>
  <si>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</si>
  <si>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</si>
  <si>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</si>
  <si>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</si>
  <si>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</si>
  <si>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</si>
  <si>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</si>
  <si>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</si>
  <si>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</si>
  <si>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</si>
  <si>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</si>
  <si>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</si>
  <si>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</si>
  <si>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</si>
  <si>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</si>
  <si>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</si>
  <si>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</si>
  <si>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</si>
  <si>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</si>
  <si>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</si>
  <si>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</si>
  <si>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</si>
  <si>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</si>
  <si>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</si>
  <si>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</si>
  <si>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</si>
  <si>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</si>
  <si>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</si>
  <si>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</si>
  <si>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</si>
  <si>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</si>
  <si>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</si>
  <si>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</si>
  <si>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</si>
  <si>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</si>
  <si>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</si>
  <si>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</si>
  <si>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</si>
  <si>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</si>
  <si>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</si>
  <si>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</si>
  <si>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</si>
  <si>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</si>
  <si>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</si>
  <si>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</si>
  <si>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</si>
  <si>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</si>
  <si>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</si>
  <si>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</si>
  <si>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</si>
  <si>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</si>
  <si>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</si>
  <si>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</si>
  <si>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</si>
  <si>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</si>
  <si>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</si>
  <si>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</si>
  <si>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</si>
  <si>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</si>
  <si>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</si>
  <si>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</si>
  <si>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</si>
  <si>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</si>
  <si>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</si>
  <si>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</si>
  <si>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</si>
  <si>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</si>
  <si>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</si>
  <si>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</si>
  <si>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</si>
  <si>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</si>
  <si>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</si>
  <si>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</si>
  <si>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</si>
  <si>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</si>
  <si>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</si>
  <si>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</si>
  <si>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</si>
  <si>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</si>
  <si>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</si>
  <si>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</si>
  <si>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</si>
  <si>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</si>
  <si>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</si>
  <si>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</si>
  <si>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</si>
  <si>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</si>
  <si>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</si>
  <si>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</si>
  <si>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</si>
  <si>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</si>
  <si>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</si>
  <si>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</si>
  <si>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</si>
  <si>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</si>
  <si>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</si>
  <si>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</si>
  <si>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</si>
  <si>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</si>
  <si>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</si>
  <si>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</si>
  <si>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</si>
  <si>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</si>
  <si>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</si>
  <si>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</si>
  <si>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</si>
  <si>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</si>
  <si>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</si>
  <si>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</si>
  <si>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</si>
  <si>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</si>
  <si>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</si>
  <si>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</si>
  <si>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</si>
  <si>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</si>
  <si>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</si>
  <si>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</si>
  <si>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</si>
  <si>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</si>
  <si>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</si>
  <si>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</si>
  <si>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</si>
  <si>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</si>
  <si>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</si>
  <si>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</si>
  <si>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</si>
  <si>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</si>
  <si>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</si>
  <si>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</si>
  <si>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</si>
  <si>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</si>
  <si>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</si>
  <si>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</si>
  <si>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</si>
  <si>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</si>
  <si>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</si>
  <si>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</si>
  <si>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</si>
  <si>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</si>
  <si>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</si>
  <si>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</si>
  <si>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</si>
  <si>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</si>
  <si>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</si>
  <si>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</si>
  <si>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</si>
  <si>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</si>
  <si>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</si>
  <si>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</si>
  <si>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</si>
  <si>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</si>
  <si>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</si>
  <si>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</si>
  <si>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</si>
  <si>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</si>
  <si>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</si>
  <si>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</si>
  <si>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</si>
  <si>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</si>
  <si>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</si>
  <si>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</si>
  <si>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</si>
  <si>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</si>
  <si>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</si>
  <si>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</si>
  <si>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</si>
  <si>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</si>
  <si>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</si>
  <si>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</si>
  <si>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</si>
  <si>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</si>
  <si>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</si>
  <si>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</si>
  <si>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</si>
  <si>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</si>
  <si>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</si>
  <si>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</si>
  <si>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</si>
  <si>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</si>
  <si>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</si>
  <si>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</si>
  <si>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</si>
  <si>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</si>
  <si>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</si>
  <si>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</si>
  <si>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</si>
  <si>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</si>
  <si>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</si>
  <si>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</si>
  <si>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</si>
  <si>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</si>
  <si>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</si>
  <si>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</si>
  <si>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</si>
  <si>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</si>
  <si>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</si>
  <si>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</si>
  <si>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</si>
  <si>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</si>
  <si>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</si>
  <si>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</si>
  <si>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</si>
  <si>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</si>
  <si>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</si>
  <si>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</si>
  <si>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</si>
  <si>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</si>
  <si>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</si>
  <si>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</si>
  <si>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</si>
  <si>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</si>
  <si>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</si>
  <si>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</si>
  <si>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</si>
  <si>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</si>
  <si>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</si>
  <si>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</si>
  <si>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</si>
  <si>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</si>
  <si>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</si>
  <si>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</si>
  <si>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</si>
  <si>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</si>
  <si>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</si>
  <si>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</si>
  <si>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</si>
  <si>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</si>
  <si>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</si>
  <si>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</si>
  <si>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</si>
  <si>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</si>
  <si>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</si>
  <si>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</si>
  <si>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</si>
  <si>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</si>
  <si>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</si>
  <si>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</si>
  <si>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</si>
  <si>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</si>
  <si>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</si>
  <si>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</si>
  <si>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</si>
  <si>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</si>
  <si>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</si>
  <si>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</si>
  <si>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</si>
  <si>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</si>
  <si>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</si>
  <si>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</si>
  <si>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</si>
  <si>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</si>
  <si>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</si>
  <si>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</si>
  <si>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</si>
  <si>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</si>
  <si>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</si>
  <si>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</si>
  <si>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</si>
  <si>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</si>
  <si>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</si>
  <si>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</si>
  <si>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</si>
  <si>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</si>
  <si>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</si>
  <si>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</si>
  <si>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</si>
  <si>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</si>
  <si>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</si>
  <si>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</si>
  <si>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</si>
  <si>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</si>
  <si>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</si>
  <si>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</si>
  <si>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</si>
  <si>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</si>
  <si>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</si>
  <si>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</si>
  <si>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</si>
  <si>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</si>
  <si>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</si>
  <si>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</si>
  <si>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</si>
  <si>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</si>
  <si>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</si>
  <si>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</si>
  <si>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</si>
  <si>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</si>
  <si>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</si>
  <si>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</si>
  <si>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</si>
  <si>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</si>
  <si>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</si>
  <si>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</si>
  <si>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</si>
  <si>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</si>
  <si>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</si>
  <si>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</si>
  <si>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</si>
  <si>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</si>
  <si>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</si>
  <si>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</si>
  <si>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</si>
  <si>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</si>
  <si>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</si>
  <si>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</si>
  <si>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</si>
  <si>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</si>
  <si>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</si>
  <si>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</si>
  <si>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</si>
  <si>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</si>
  <si>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</si>
  <si>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</si>
  <si>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</si>
  <si>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</si>
  <si>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</si>
  <si>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</si>
  <si>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</si>
  <si>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</si>
  <si>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</si>
  <si>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</si>
  <si>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</si>
  <si>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</si>
  <si>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</si>
  <si>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</si>
  <si>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</si>
  <si>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</si>
  <si>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</si>
  <si>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</si>
  <si>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</si>
  <si>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</si>
  <si>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</si>
  <si>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</si>
  <si>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</si>
  <si>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</si>
  <si>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</si>
  <si>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</si>
  <si>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</si>
  <si>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</si>
  <si>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</si>
  <si>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</si>
  <si>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</si>
  <si>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</si>
  <si>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</si>
  <si>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</si>
  <si>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</si>
  <si>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</si>
  <si>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</si>
  <si>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</si>
  <si>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</si>
  <si>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</si>
  <si>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</si>
  <si>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</si>
  <si>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</si>
  <si>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</si>
  <si>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</si>
  <si>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</si>
  <si>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</si>
  <si>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</si>
  <si>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</si>
  <si>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</si>
  <si>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</si>
  <si>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</si>
  <si>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</si>
  <si>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</si>
  <si>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</si>
  <si>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</si>
  <si>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</si>
  <si>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</si>
  <si>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</si>
  <si>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</si>
  <si>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</si>
  <si>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</si>
  <si>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</si>
  <si>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</si>
  <si>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</si>
  <si>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</si>
  <si>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</si>
  <si>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</si>
  <si>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</si>
  <si>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</si>
  <si>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</si>
  <si>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</si>
  <si>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</si>
  <si>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</si>
  <si>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</si>
  <si>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</si>
  <si>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</si>
  <si>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</si>
  <si>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</si>
  <si>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</si>
  <si>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</si>
  <si>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</si>
  <si>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</si>
  <si>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</si>
  <si>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</si>
  <si>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</si>
  <si>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</si>
  <si>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</si>
  <si>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</si>
  <si>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</si>
  <si>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</si>
  <si>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</si>
  <si>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</si>
  <si>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</si>
  <si>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</si>
  <si>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</si>
  <si>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</si>
  <si>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</si>
  <si>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</si>
  <si>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</si>
  <si>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</si>
  <si>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</si>
  <si>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</si>
  <si>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</si>
  <si>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</si>
  <si>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</si>
  <si>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</si>
  <si>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</si>
  <si>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</si>
  <si>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</si>
  <si>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</si>
  <si>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</si>
  <si>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</si>
  <si>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</si>
  <si>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</si>
  <si>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</si>
  <si>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</si>
  <si>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</si>
  <si>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</si>
  <si>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</si>
  <si>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</si>
  <si>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</si>
  <si>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</si>
  <si>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</si>
  <si>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</si>
  <si>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</si>
  <si>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</si>
  <si>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</si>
  <si>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</si>
  <si>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</si>
  <si>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</si>
  <si>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</si>
  <si>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</si>
  <si>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</si>
  <si>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</si>
  <si>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</si>
  <si>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</si>
  <si>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</si>
  <si>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</si>
  <si>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</si>
  <si>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</si>
  <si>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</si>
  <si>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</si>
  <si>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</si>
  <si>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</si>
  <si>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</si>
  <si>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</si>
  <si>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</si>
  <si>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</si>
  <si>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</si>
  <si>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</si>
  <si>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</si>
  <si>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</si>
  <si>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</si>
  <si>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</si>
  <si>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</si>
  <si>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</si>
  <si>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</si>
  <si>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</si>
  <si>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</si>
  <si>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</si>
  <si>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</si>
  <si>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</si>
  <si>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</si>
  <si>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</si>
  <si>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</si>
  <si>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</si>
  <si>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</si>
  <si>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</si>
  <si>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</si>
  <si>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</si>
  <si>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</si>
  <si>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</si>
  <si>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</si>
  <si>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</si>
  <si>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</si>
  <si>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</si>
  <si>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</si>
  <si>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</si>
  <si>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</si>
  <si>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</si>
  <si>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</si>
  <si>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</si>
  <si>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</si>
  <si>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</si>
  <si>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</si>
  <si>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</si>
  <si>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</si>
  <si>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</si>
  <si>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</si>
  <si>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</si>
  <si>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</si>
  <si>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</si>
  <si>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</si>
  <si>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</si>
  <si>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</si>
  <si>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</si>
  <si>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</si>
  <si>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</si>
  <si>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</si>
  <si>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</si>
  <si>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</si>
  <si>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</si>
  <si>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</si>
  <si>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</si>
  <si>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</si>
  <si>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</si>
  <si>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</si>
  <si>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</si>
  <si>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</si>
  <si>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</si>
  <si>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</si>
  <si>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</si>
  <si>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</si>
  <si>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</si>
  <si>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</si>
  <si>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</si>
  <si>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</si>
  <si>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</si>
  <si>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</si>
  <si>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</si>
  <si>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</si>
  <si>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</si>
  <si>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</si>
  <si>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</si>
  <si>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</si>
  <si>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</si>
  <si>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</si>
  <si>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</si>
  <si>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</si>
  <si>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</si>
  <si>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</si>
  <si>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</si>
  <si>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</si>
  <si>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</si>
  <si>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</si>
  <si>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</si>
  <si>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</si>
  <si>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</si>
  <si>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</si>
  <si>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</si>
  <si>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</si>
  <si>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</si>
  <si>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</si>
  <si>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</si>
  <si>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</si>
  <si>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</si>
  <si>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</si>
  <si>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</si>
  <si>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</si>
  <si>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</si>
  <si>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</si>
  <si>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</si>
  <si>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</si>
  <si>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</si>
  <si>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</si>
  <si>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</si>
  <si>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</si>
  <si>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</si>
  <si>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</si>
  <si>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</si>
  <si>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</si>
  <si>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</si>
  <si>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</si>
  <si>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</si>
  <si>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</si>
  <si>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</si>
  <si>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</si>
  <si>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</si>
  <si>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</si>
  <si>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</si>
  <si>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</si>
  <si>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</si>
  <si>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</si>
  <si>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</si>
  <si>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</si>
  <si>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</si>
  <si>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</si>
  <si>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</si>
  <si>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</si>
  <si>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</si>
  <si>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</si>
  <si>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</si>
  <si>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</si>
  <si>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</si>
  <si>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</si>
  <si>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</si>
  <si>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</si>
  <si>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</si>
  <si>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</si>
  <si>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</si>
  <si>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</si>
  <si>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</si>
  <si>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</si>
  <si>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</si>
  <si>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</si>
  <si>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</si>
  <si>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</si>
  <si>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</si>
  <si>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</si>
  <si>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</si>
  <si>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</si>
  <si>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</si>
  <si>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</si>
  <si>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</si>
  <si>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</si>
  <si>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</si>
  <si>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</si>
  <si>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</si>
  <si>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</si>
  <si>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</si>
  <si>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</si>
  <si>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</si>
  <si>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</si>
  <si>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</si>
  <si>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</si>
  <si>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</si>
  <si>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</si>
  <si>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</si>
  <si>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</si>
  <si>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</si>
  <si>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</si>
  <si>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</si>
  <si>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</si>
  <si>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</si>
  <si>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</si>
  <si>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</si>
  <si>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</si>
  <si>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</si>
  <si>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</si>
  <si>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</si>
  <si>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</si>
  <si>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</si>
  <si>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</si>
  <si>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</si>
  <si>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</si>
  <si>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</si>
  <si>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</si>
  <si>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</si>
  <si>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</si>
  <si>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</si>
  <si>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</si>
  <si>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</si>
  <si>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</si>
  <si>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</si>
  <si>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</si>
  <si>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</si>
  <si>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</si>
  <si>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</si>
  <si>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</si>
  <si>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</si>
  <si>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</si>
  <si>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</si>
  <si>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</si>
  <si>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</si>
  <si>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</si>
  <si>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</si>
  <si>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</si>
  <si>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</si>
  <si>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</si>
  <si>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</si>
  <si>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</si>
  <si>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</si>
  <si>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</si>
  <si>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</si>
  <si>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</si>
  <si>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</si>
  <si>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</si>
  <si>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</si>
  <si>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</si>
  <si>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</si>
  <si>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</si>
  <si>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</si>
  <si>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</si>
  <si>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</si>
  <si>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</si>
  <si>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</si>
  <si>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</si>
  <si>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</si>
  <si>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</si>
  <si>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</si>
  <si>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</si>
  <si>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</si>
  <si>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</si>
  <si>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</si>
  <si>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</si>
  <si>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</si>
  <si>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</si>
  <si>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</si>
  <si>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</si>
  <si>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</si>
  <si>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</si>
  <si>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</si>
  <si>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</si>
  <si>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</si>
  <si>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</si>
  <si>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</si>
  <si>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</si>
  <si>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</si>
  <si>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</si>
  <si>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</si>
  <si>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</si>
  <si>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</si>
  <si>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</si>
  <si>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</si>
  <si>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</si>
  <si>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</si>
  <si>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</si>
  <si>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</si>
  <si>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</si>
  <si>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</si>
  <si>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</si>
  <si>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</si>
  <si>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</si>
  <si>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</si>
  <si>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</si>
  <si>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</si>
  <si>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</si>
  <si>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</si>
  <si>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</si>
  <si>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</si>
  <si>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</si>
  <si>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</si>
  <si>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</si>
  <si>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</si>
  <si>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</si>
  <si>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</si>
  <si>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</si>
  <si>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</si>
  <si>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</si>
  <si>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</si>
  <si>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</si>
  <si>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</si>
  <si>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</si>
  <si>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</si>
  <si>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</si>
  <si>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</si>
  <si>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</si>
  <si>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</si>
  <si>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</si>
  <si>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</si>
  <si>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</si>
  <si>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</si>
  <si>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</si>
  <si>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</si>
  <si>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</si>
  <si>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</si>
  <si>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</si>
  <si>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</si>
  <si>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</si>
  <si>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</si>
  <si>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</si>
  <si>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</si>
  <si>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</si>
  <si>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</si>
  <si>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</si>
  <si>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</si>
  <si>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</si>
  <si>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</si>
  <si>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</si>
  <si>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</si>
  <si>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</si>
  <si>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</si>
  <si>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</si>
  <si>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</si>
  <si>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</si>
  <si>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</si>
  <si>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</si>
  <si>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</si>
  <si>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</si>
  <si>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</si>
  <si>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</si>
  <si>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</si>
  <si>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</si>
  <si>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</si>
  <si>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</si>
  <si>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</si>
  <si>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</si>
  <si>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</si>
  <si>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</si>
  <si>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</si>
  <si>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</si>
  <si>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</si>
  <si>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</si>
  <si>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</si>
  <si>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</si>
  <si>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</si>
  <si>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</si>
  <si>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</si>
  <si>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</si>
  <si>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</si>
  <si>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</si>
  <si>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</si>
  <si>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</si>
  <si>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</si>
  <si>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</si>
  <si>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</si>
  <si>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</si>
  <si>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</si>
  <si>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</si>
  <si>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</si>
  <si>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</si>
  <si>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</si>
  <si>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</si>
  <si>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</si>
  <si>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</si>
  <si>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</si>
  <si>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</si>
  <si>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</si>
  <si>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</si>
  <si>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</si>
  <si>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</si>
  <si>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</si>
  <si>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</si>
  <si>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</si>
  <si>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</si>
  <si>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</si>
  <si>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</si>
  <si>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</si>
  <si>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</si>
  <si>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</si>
  <si>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</si>
  <si>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</si>
  <si>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</si>
  <si>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</si>
  <si>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</si>
  <si>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</si>
  <si>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</si>
  <si>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</si>
  <si>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</si>
  <si>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</si>
  <si>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</si>
  <si>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</si>
  <si>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</si>
  <si>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</si>
  <si>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</si>
  <si>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</si>
  <si>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</si>
  <si>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</si>
  <si>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</si>
  <si>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</si>
  <si>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</si>
  <si>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</si>
  <si>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</si>
  <si>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</si>
  <si>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</si>
  <si>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</si>
  <si>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</si>
  <si>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</si>
  <si>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</si>
  <si>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</si>
  <si>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</si>
  <si>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</si>
  <si>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</si>
  <si>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</si>
  <si>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</si>
  <si>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</si>
  <si>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</si>
  <si>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</si>
  <si>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</si>
  <si>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</si>
  <si>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</si>
  <si>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</si>
  <si>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</si>
  <si>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</si>
  <si>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</si>
  <si>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</si>
  <si>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</si>
  <si>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</si>
  <si>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</si>
  <si>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</si>
  <si>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</si>
  <si>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</si>
  <si>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</si>
  <si>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</si>
  <si>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</si>
  <si>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</si>
  <si>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</si>
  <si>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</si>
  <si>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</si>
  <si>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</si>
  <si>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</si>
  <si>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</si>
  <si>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</si>
  <si>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</si>
  <si>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</si>
  <si>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</si>
  <si>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</si>
  <si>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</si>
  <si>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</si>
  <si>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</si>
  <si>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</si>
  <si>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</si>
  <si>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</si>
  <si>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</si>
  <si>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</si>
  <si>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</si>
  <si>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</si>
  <si>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</si>
  <si>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</si>
  <si>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</si>
  <si>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</si>
  <si>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</si>
  <si>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</si>
  <si>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</si>
  <si>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</si>
  <si>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</si>
  <si>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</si>
  <si>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</si>
  <si>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</si>
  <si>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</si>
  <si>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</si>
  <si>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</si>
  <si>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</si>
  <si>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</si>
  <si>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</si>
  <si>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</si>
  <si>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</si>
  <si>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</si>
  <si>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</si>
  <si>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</si>
  <si>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</si>
  <si>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</si>
  <si>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</si>
  <si>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</si>
  <si>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</si>
  <si>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</si>
  <si>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</si>
  <si>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</si>
  <si>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</si>
  <si>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</si>
  <si>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</si>
  <si>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</si>
  <si>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</si>
  <si>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</si>
  <si>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</si>
  <si>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</si>
  <si>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</si>
  <si>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</si>
  <si>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</si>
  <si>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</si>
  <si>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</si>
  <si>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</si>
  <si>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</si>
  <si>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</si>
  <si>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</si>
  <si>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</si>
  <si>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</si>
  <si>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</si>
  <si>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</si>
  <si>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</si>
  <si>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</si>
  <si>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</si>
  <si>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</si>
  <si>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</si>
  <si>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</si>
  <si>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</si>
  <si>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</si>
  <si>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</si>
  <si>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</si>
  <si>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</si>
  <si>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</si>
  <si>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</si>
  <si>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</si>
  <si>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</si>
  <si>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</si>
  <si>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</si>
  <si>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</si>
  <si>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</si>
  <si>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</si>
  <si>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</si>
  <si>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</si>
  <si>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</si>
  <si>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</si>
  <si>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</si>
  <si>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</si>
  <si>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</si>
  <si>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</si>
  <si>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</si>
  <si>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</si>
  <si>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</si>
  <si>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</si>
  <si>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</si>
  <si>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</si>
  <si>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</si>
  <si>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</si>
  <si>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</si>
  <si>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</si>
  <si>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</si>
  <si>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</si>
  <si>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</si>
  <si>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</si>
  <si>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</si>
  <si>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</si>
  <si>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</si>
  <si>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</si>
  <si>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</si>
  <si>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</si>
  <si>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</si>
  <si>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</si>
  <si>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</si>
  <si>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</si>
  <si>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</si>
  <si>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</si>
  <si>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</si>
  <si>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</si>
  <si>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</si>
  <si>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</si>
  <si>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</si>
  <si>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</si>
  <si>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</si>
  <si>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</si>
  <si>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</si>
  <si>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</si>
  <si>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</si>
  <si>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</si>
  <si>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</si>
  <si>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</si>
  <si>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</si>
  <si>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</si>
  <si>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</si>
  <si>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</si>
  <si>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</si>
  <si>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</si>
  <si>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</si>
  <si>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</si>
  <si>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</si>
  <si>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</si>
  <si>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</si>
  <si>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</si>
  <si>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</si>
  <si>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</si>
  <si>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</si>
  <si>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</si>
  <si>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</si>
  <si>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</si>
  <si>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</si>
  <si>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</si>
  <si>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</si>
  <si>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</si>
  <si>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</si>
  <si>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</si>
  <si>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</si>
  <si>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</si>
  <si>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</si>
  <si>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</si>
  <si>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</si>
  <si>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</si>
  <si>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</si>
  <si>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</si>
  <si>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</si>
  <si>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</si>
  <si>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</si>
  <si>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</si>
  <si>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</si>
  <si>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</si>
  <si>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</si>
  <si>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</si>
  <si>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</si>
  <si>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</si>
  <si>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</si>
  <si>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</si>
  <si>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</si>
  <si>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</si>
  <si>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</si>
  <si>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</si>
  <si>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</si>
  <si>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</si>
  <si>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</si>
  <si>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</si>
  <si>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</si>
  <si>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</si>
  <si>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</si>
  <si>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</si>
  <si>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</si>
  <si>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</si>
  <si>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</si>
  <si>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</si>
  <si>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</si>
  <si>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</si>
  <si>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</si>
  <si>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</si>
  <si>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</si>
  <si>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</si>
  <si>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</si>
  <si>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</si>
  <si>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</si>
  <si>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</si>
  <si>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</si>
  <si>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</si>
  <si>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</si>
  <si>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</si>
  <si>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</si>
  <si>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</si>
  <si>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</si>
  <si>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</si>
  <si>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</si>
  <si>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</si>
  <si>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</si>
  <si>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</si>
  <si>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</si>
  <si>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</si>
  <si>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</si>
  <si>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</si>
  <si>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</si>
  <si>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</si>
  <si>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</si>
  <si>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</si>
  <si>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</si>
  <si>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</si>
  <si>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</si>
  <si>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</si>
  <si>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</si>
  <si>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</si>
  <si>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</si>
  <si>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</si>
  <si>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</si>
  <si>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</si>
  <si>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</si>
  <si>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</si>
  <si>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</si>
  <si>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</si>
  <si>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</si>
  <si>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</si>
  <si>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</si>
  <si>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</si>
  <si>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</si>
  <si>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</si>
  <si>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</si>
  <si>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</si>
  <si>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</si>
  <si>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</si>
  <si>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</si>
  <si>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</si>
  <si>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</si>
  <si>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</si>
  <si>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</si>
  <si>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</si>
  <si>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</si>
  <si>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</si>
  <si>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</si>
  <si>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</si>
  <si>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</si>
  <si>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</si>
  <si>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</si>
  <si>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</si>
  <si>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</si>
  <si>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</si>
  <si>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</si>
  <si>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</si>
  <si>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</si>
  <si>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</si>
  <si>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</si>
  <si>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</si>
  <si>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</si>
  <si>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</si>
  <si>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</si>
  <si>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</si>
  <si>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</si>
  <si>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</si>
  <si>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</si>
  <si>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</si>
  <si>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</si>
  <si>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</si>
  <si>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</si>
  <si>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</si>
  <si>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</si>
  <si>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</si>
  <si>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</si>
  <si>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</si>
  <si>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</si>
  <si>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</si>
  <si>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</si>
  <si>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</si>
  <si>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</si>
  <si>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</si>
  <si>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</si>
  <si>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</si>
  <si>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</si>
  <si>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</si>
  <si>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</si>
  <si>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</si>
  <si>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</si>
  <si>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</si>
  <si>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</si>
  <si>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</si>
  <si>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</si>
  <si>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</si>
  <si>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</si>
  <si>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</si>
  <si>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</si>
  <si>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</si>
  <si>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</si>
  <si>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</si>
  <si>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</si>
  <si>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</si>
  <si>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</si>
  <si>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</si>
  <si>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</si>
  <si>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</si>
  <si>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</si>
  <si>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</si>
  <si>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</si>
  <si>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</si>
  <si>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</si>
  <si>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</si>
  <si>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</si>
  <si>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</si>
  <si>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</si>
  <si>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</si>
  <si>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</si>
  <si>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</si>
  <si>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</si>
  <si>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</si>
  <si>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</si>
  <si>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</si>
  <si>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</si>
  <si>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</si>
  <si>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</si>
  <si>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</si>
  <si>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</si>
  <si>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</si>
  <si>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</si>
  <si>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</si>
  <si>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</si>
  <si>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</si>
  <si>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</si>
  <si>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</si>
  <si>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</si>
  <si>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</si>
  <si>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</si>
  <si>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</si>
  <si>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</si>
  <si>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</si>
  <si>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</si>
  <si>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</si>
  <si>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</si>
  <si>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</si>
  <si>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</si>
  <si>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</si>
  <si>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</si>
  <si>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</si>
  <si>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</si>
  <si>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</si>
  <si>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</si>
  <si>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</si>
  <si>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</si>
  <si>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</si>
  <si>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</si>
  <si>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</si>
  <si>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</si>
  <si>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</si>
  <si>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</si>
  <si>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</si>
  <si>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</si>
  <si>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</si>
  <si>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</si>
  <si>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</si>
  <si>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</si>
  <si>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</si>
  <si>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</si>
  <si>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</si>
  <si>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</si>
  <si>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</si>
  <si>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</si>
  <si>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</si>
  <si>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</si>
  <si>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</si>
  <si>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</si>
  <si>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</si>
  <si>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</si>
  <si>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</si>
  <si>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</si>
  <si>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</si>
  <si>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</si>
  <si>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</si>
  <si>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</si>
  <si>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</si>
  <si>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</si>
  <si>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</si>
  <si>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</si>
  <si>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</si>
  <si>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</si>
  <si>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</si>
  <si>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</si>
  <si>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</si>
  <si>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</si>
  <si>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</si>
  <si>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</si>
  <si>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</si>
  <si>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</si>
  <si>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</si>
  <si>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</si>
  <si>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</si>
  <si>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</si>
  <si>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</si>
  <si>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</si>
  <si>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</si>
  <si>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</si>
  <si>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</si>
  <si>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</si>
  <si>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</si>
  <si>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</si>
  <si>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</si>
  <si>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</si>
  <si>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</si>
  <si>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</si>
  <si>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</si>
  <si>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</si>
  <si>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</si>
  <si>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</si>
  <si>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</si>
  <si>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</si>
  <si>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</si>
  <si>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</si>
  <si>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</si>
  <si>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</si>
  <si>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</si>
  <si>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</si>
  <si>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</si>
  <si>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</si>
  <si>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</si>
  <si>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</si>
  <si>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</si>
  <si>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</si>
  <si>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</si>
  <si>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</si>
  <si>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</si>
  <si>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</si>
  <si>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</si>
  <si>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</si>
  <si>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</si>
  <si>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</si>
  <si>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</si>
  <si>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</si>
  <si>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</si>
  <si>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</si>
  <si>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</si>
  <si>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</si>
  <si>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</si>
  <si>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</si>
  <si>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</si>
  <si>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</si>
  <si>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</si>
  <si>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</si>
  <si>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</si>
  <si>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</si>
  <si>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</si>
  <si>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</si>
  <si>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</si>
  <si>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</si>
  <si>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</si>
  <si>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</si>
  <si>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</si>
  <si>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</si>
  <si>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</si>
  <si>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</si>
  <si>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</si>
  <si>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</si>
  <si>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</si>
  <si>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</si>
  <si>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</si>
  <si>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</si>
  <si>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</si>
  <si>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</si>
  <si>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</si>
  <si>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</si>
  <si>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</si>
  <si>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</si>
  <si>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</si>
  <si>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</si>
  <si>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</si>
  <si>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</si>
  <si>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</si>
  <si>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</si>
  <si>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</si>
  <si>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</si>
  <si>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</si>
  <si>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</si>
  <si>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</si>
  <si>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</si>
  <si>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</si>
  <si>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</si>
  <si>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</si>
  <si>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</si>
  <si>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</si>
  <si>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</si>
  <si>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</si>
  <si>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</si>
  <si>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</si>
  <si>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</si>
  <si>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</si>
  <si>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</si>
  <si>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</si>
  <si>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</si>
  <si>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</si>
  <si>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</si>
  <si>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</si>
  <si>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</si>
  <si>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</si>
  <si>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</si>
  <si>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</si>
  <si>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</si>
  <si>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</si>
  <si>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</si>
  <si>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</si>
  <si>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</si>
  <si>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</si>
  <si>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</si>
  <si>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</si>
  <si>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</si>
  <si>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</si>
  <si>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</si>
  <si>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</si>
  <si>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</si>
  <si>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</si>
  <si>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</si>
  <si>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</si>
  <si>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</si>
  <si>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</si>
  <si>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</si>
  <si>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</si>
  <si>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</si>
  <si>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</si>
  <si>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</si>
  <si>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</si>
  <si>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</si>
  <si>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</si>
  <si>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</si>
  <si>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</si>
  <si>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</si>
  <si>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</si>
  <si>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</si>
  <si>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</si>
  <si>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</si>
  <si>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</si>
  <si>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</si>
  <si>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</si>
  <si>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</si>
  <si>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</si>
  <si>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</si>
  <si>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</si>
  <si>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</si>
  <si>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</si>
  <si>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</si>
  <si>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</si>
  <si>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</si>
  <si>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</si>
  <si>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</si>
  <si>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</si>
  <si>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</si>
  <si>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</si>
  <si>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</si>
  <si>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</si>
  <si>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</si>
  <si>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</si>
  <si>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</si>
  <si>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</si>
  <si>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</si>
  <si>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</si>
  <si>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</si>
  <si>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</si>
  <si>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</si>
  <si>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</si>
  <si>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</si>
  <si>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</si>
  <si>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</si>
  <si>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</si>
  <si>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</si>
  <si>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</si>
  <si>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</si>
  <si>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</si>
  <si>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</si>
  <si>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</si>
  <si>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</si>
  <si>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</si>
  <si>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</si>
  <si>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</si>
  <si>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</si>
  <si>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</si>
  <si>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</si>
  <si>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</si>
  <si>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</si>
  <si>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</si>
  <si>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</si>
  <si>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</si>
  <si>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</si>
  <si>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</si>
  <si>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</si>
  <si>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</si>
  <si>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</si>
  <si>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</si>
  <si>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</si>
  <si>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</si>
  <si>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</si>
  <si>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</si>
  <si>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</si>
  <si>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</si>
  <si>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</si>
  <si>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</si>
  <si>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</si>
  <si>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</si>
  <si>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</si>
  <si>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</si>
  <si>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</si>
  <si>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</si>
  <si>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</si>
  <si>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</si>
  <si>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</si>
  <si>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</si>
  <si>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</si>
  <si>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</si>
  <si>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</si>
  <si>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</si>
  <si>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</si>
  <si>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</si>
  <si>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</si>
  <si>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</si>
  <si>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</si>
  <si>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</si>
  <si>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</si>
  <si>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</si>
  <si>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</si>
  <si>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</si>
  <si>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</si>
  <si>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</si>
  <si>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</si>
  <si>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</si>
  <si>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</si>
  <si>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</si>
  <si>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</si>
  <si>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</si>
  <si>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</si>
  <si>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</si>
  <si>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</si>
  <si>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</si>
  <si>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</si>
  <si>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</si>
  <si>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</si>
  <si>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</si>
  <si>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</si>
  <si>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</si>
  <si>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</si>
  <si>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</si>
  <si>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</si>
  <si>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</si>
  <si>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</si>
  <si>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</si>
  <si>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</si>
  <si>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</si>
  <si>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</si>
  <si>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</si>
  <si>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</si>
  <si>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</si>
  <si>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</si>
  <si>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</si>
  <si>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</si>
  <si>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</si>
  <si>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</si>
  <si>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</si>
  <si>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</si>
  <si>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</si>
  <si>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</si>
  <si>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</si>
  <si>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</si>
  <si>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</si>
  <si>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</si>
  <si>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</si>
  <si>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</si>
  <si>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</si>
  <si>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</si>
  <si>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</si>
  <si>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</si>
  <si>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</si>
  <si>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</si>
  <si>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</si>
  <si>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</si>
  <si>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</si>
  <si>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</si>
  <si>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</si>
  <si>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</si>
  <si>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</si>
  <si>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</si>
  <si>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</si>
  <si>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</si>
  <si>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</si>
  <si>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</si>
  <si>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</si>
  <si>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</si>
  <si>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</si>
  <si>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</si>
  <si>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</si>
  <si>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</si>
  <si>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</si>
  <si>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</si>
  <si>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</si>
  <si>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</si>
  <si>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</si>
  <si>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</si>
  <si>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</si>
  <si>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</si>
  <si>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</si>
  <si>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</si>
  <si>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</si>
  <si>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</si>
  <si>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</si>
  <si>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</si>
  <si>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</si>
  <si>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</si>
  <si>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</si>
  <si>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</si>
  <si>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</si>
  <si>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</si>
  <si>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</si>
  <si>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</si>
  <si>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</si>
  <si>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</si>
  <si>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</si>
  <si>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</si>
  <si>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</si>
  <si>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</si>
  <si>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</si>
  <si>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</si>
  <si>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</si>
  <si>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</si>
  <si>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</si>
  <si>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</si>
  <si>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</si>
  <si>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</si>
  <si>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</si>
  <si>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</si>
  <si>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</si>
  <si>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</si>
  <si>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</si>
  <si>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</si>
  <si>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</si>
  <si>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</si>
  <si>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</si>
  <si>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</si>
  <si>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</si>
  <si>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</si>
  <si>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</si>
  <si>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</si>
  <si>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</si>
  <si>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</si>
  <si>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</si>
  <si>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</si>
  <si>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</si>
  <si>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</si>
  <si>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</si>
  <si>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</si>
  <si>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</si>
  <si>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</si>
  <si>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</si>
  <si>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</si>
  <si>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</si>
  <si>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</si>
  <si>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</si>
  <si>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</si>
  <si>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</si>
  <si>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</si>
  <si>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</si>
  <si>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</si>
  <si>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</si>
  <si>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</si>
  <si>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</si>
  <si>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</si>
  <si>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</si>
  <si>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</si>
  <si>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</si>
  <si>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</si>
  <si>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</si>
  <si>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</si>
  <si>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</si>
  <si>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</si>
  <si>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</si>
  <si>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</si>
  <si>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</si>
  <si>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</si>
  <si>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</si>
  <si>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</si>
  <si>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</si>
  <si>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</si>
  <si>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</si>
  <si>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</si>
  <si>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</si>
  <si>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</si>
  <si>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</si>
  <si>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</si>
  <si>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</si>
  <si>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</si>
  <si>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</si>
  <si>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</si>
  <si>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</si>
  <si>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</si>
  <si>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</si>
  <si>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</si>
  <si>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</si>
  <si>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</si>
  <si>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</si>
  <si>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</si>
  <si>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</si>
  <si>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</si>
  <si>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</si>
  <si>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</si>
  <si>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</si>
  <si>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</si>
  <si>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</si>
  <si>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</si>
  <si>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</si>
  <si>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</si>
  <si>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</si>
  <si>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</si>
  <si>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</si>
  <si>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</si>
  <si>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</si>
  <si>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</si>
  <si>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</si>
  <si>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</si>
  <si>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</si>
  <si>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</si>
  <si>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</si>
  <si>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</si>
  <si>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</si>
  <si>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</si>
  <si>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</si>
  <si>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</si>
  <si>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</si>
  <si>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</si>
  <si>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</si>
  <si>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</si>
  <si>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</si>
  <si>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</si>
  <si>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</si>
  <si>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</si>
  <si>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</si>
  <si>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</si>
  <si>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</si>
  <si>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</si>
  <si>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</si>
  <si>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</si>
  <si>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</si>
  <si>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</si>
  <si>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</si>
  <si>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</si>
  <si>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</si>
  <si>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</si>
  <si>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</si>
  <si>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</si>
  <si>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</si>
  <si>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</si>
  <si>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</si>
  <si>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</si>
  <si>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</si>
  <si>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</si>
  <si>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</si>
  <si>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</si>
  <si>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</si>
  <si>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</si>
  <si>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</si>
  <si>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</si>
  <si>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</si>
  <si>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</si>
  <si>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</si>
  <si>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</si>
  <si>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</si>
  <si>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</si>
  <si>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</si>
  <si>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</si>
  <si>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</si>
  <si>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</si>
  <si>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</si>
  <si>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</si>
  <si>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</si>
  <si>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</si>
  <si>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</si>
  <si>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</si>
  <si>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</si>
  <si>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</si>
  <si>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</si>
  <si>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</si>
  <si>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</si>
  <si>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</si>
  <si>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</si>
  <si>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</si>
  <si>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</si>
  <si>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</si>
  <si>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</si>
  <si>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</si>
  <si>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</si>
  <si>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</si>
  <si>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</si>
  <si>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</si>
  <si>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</si>
  <si>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</si>
  <si>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</si>
  <si>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</si>
  <si>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</si>
  <si>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</si>
  <si>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</si>
  <si>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</si>
  <si>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</si>
  <si>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</si>
  <si>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</si>
  <si>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</si>
  <si>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</si>
  <si>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</si>
  <si>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</si>
  <si>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</si>
  <si>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</si>
  <si>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</si>
  <si>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</si>
  <si>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</si>
  <si>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</si>
  <si>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</si>
  <si>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</si>
  <si>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</si>
  <si>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</si>
  <si>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</si>
  <si>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</si>
  <si>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</si>
  <si>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</si>
  <si>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</si>
  <si>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</si>
  <si>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</si>
  <si>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</si>
  <si>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</si>
  <si>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</si>
  <si>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</si>
  <si>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</si>
  <si>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</si>
  <si>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</si>
  <si>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</si>
  <si>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</si>
  <si>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</si>
  <si>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</si>
  <si>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</si>
  <si>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</si>
  <si>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</si>
  <si>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</si>
  <si>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</si>
  <si>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</si>
  <si>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</si>
  <si>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</si>
  <si>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</si>
  <si>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</si>
  <si>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</si>
  <si>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</si>
  <si>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</si>
  <si>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</si>
  <si>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</si>
  <si>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</si>
  <si>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</si>
  <si>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</si>
  <si>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</si>
  <si>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</si>
  <si>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</si>
  <si>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</si>
  <si>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</si>
  <si>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</si>
  <si>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</si>
  <si>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</si>
  <si>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</si>
  <si>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</si>
  <si>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</si>
  <si>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</si>
  <si>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</si>
  <si>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</si>
  <si>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</si>
  <si>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</si>
  <si>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</si>
  <si>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</si>
  <si>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</si>
  <si>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</si>
  <si>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</si>
  <si>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</si>
  <si>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</si>
  <si>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</si>
  <si>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</si>
  <si>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</si>
  <si>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</si>
  <si>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</si>
  <si>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</si>
  <si>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</si>
  <si>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</si>
  <si>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</si>
  <si>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</si>
  <si>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</si>
  <si>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</si>
  <si>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</si>
  <si>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</si>
  <si>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</si>
  <si>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</si>
  <si>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</si>
  <si>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</si>
  <si>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</si>
  <si>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</si>
  <si>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</si>
  <si>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</si>
  <si>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</si>
  <si>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</si>
  <si>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</si>
  <si>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</si>
  <si>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</si>
  <si>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</si>
  <si>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</si>
  <si>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</si>
  <si>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</si>
  <si>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</si>
  <si>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</si>
  <si>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</si>
  <si>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</si>
  <si>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</si>
  <si>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</si>
  <si>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</si>
  <si>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</si>
  <si>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</si>
  <si>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</si>
  <si>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</si>
  <si>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</si>
  <si>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</si>
  <si>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</si>
  <si>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</si>
  <si>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</si>
  <si>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</si>
  <si>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</si>
  <si>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</si>
  <si>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</si>
  <si>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</si>
  <si>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</si>
  <si>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</si>
  <si>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</si>
  <si>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</si>
  <si>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</si>
  <si>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</si>
  <si>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</si>
  <si>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</si>
  <si>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</si>
  <si>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</si>
  <si>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</si>
  <si>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</si>
  <si>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</si>
  <si>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</si>
  <si>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</si>
  <si>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</si>
  <si>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</si>
  <si>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</si>
  <si>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</si>
  <si>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</si>
  <si>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</si>
  <si>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</si>
  <si>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</si>
  <si>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</si>
  <si>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</si>
  <si>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</si>
  <si>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</si>
  <si>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</si>
  <si>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</si>
  <si>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</si>
  <si>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</si>
  <si>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</si>
  <si>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</si>
  <si>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</si>
  <si>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</si>
  <si>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</si>
  <si>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</si>
  <si>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</si>
  <si>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</si>
  <si>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</si>
  <si>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</si>
  <si>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</si>
  <si>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</si>
  <si>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</si>
  <si>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</si>
  <si>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</si>
  <si>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</si>
  <si>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</si>
  <si>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</si>
  <si>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</si>
  <si>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</si>
  <si>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</si>
  <si>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</si>
  <si>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</si>
  <si>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</si>
  <si>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</si>
  <si>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</si>
  <si>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</si>
  <si>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</si>
  <si>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</si>
  <si>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</si>
  <si>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</si>
  <si>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</si>
  <si>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</si>
  <si>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</si>
  <si>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</si>
  <si>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</si>
  <si>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</si>
  <si>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</si>
  <si>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</si>
  <si>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</si>
  <si>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</si>
  <si>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</si>
  <si>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</si>
  <si>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</si>
  <si>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</si>
  <si>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</si>
  <si>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</si>
  <si>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</si>
  <si>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</si>
  <si>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</si>
  <si>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</si>
  <si>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</si>
  <si>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</si>
  <si>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</si>
  <si>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</si>
  <si>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</si>
  <si>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</si>
  <si>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</si>
  <si>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</si>
  <si>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</si>
  <si>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</si>
  <si>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</si>
  <si>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</si>
  <si>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</si>
  <si>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</si>
  <si>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</si>
  <si>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</si>
  <si>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</si>
  <si>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</si>
  <si>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</si>
  <si>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</si>
  <si>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</si>
  <si>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</si>
  <si>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</si>
  <si>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</si>
  <si>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</si>
  <si>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</si>
  <si>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</si>
  <si>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</si>
  <si>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</si>
  <si>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</si>
  <si>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</si>
  <si>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</si>
  <si>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</si>
  <si>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</si>
  <si>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</si>
  <si>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</si>
  <si>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</si>
  <si>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</si>
  <si>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</si>
  <si>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</si>
  <si>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</si>
  <si>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</si>
  <si>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</si>
  <si>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</si>
  <si>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</si>
  <si>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</si>
  <si>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</si>
  <si>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</si>
  <si>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</si>
  <si>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</si>
  <si>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</si>
  <si>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</si>
  <si>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</si>
  <si>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</si>
  <si>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</si>
  <si>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</si>
  <si>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</si>
  <si>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</si>
  <si>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</si>
  <si>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</si>
  <si>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</si>
  <si>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</si>
  <si>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</si>
  <si>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</si>
  <si>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</si>
  <si>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</si>
  <si>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</si>
  <si>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</si>
  <si>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</si>
  <si>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</si>
  <si>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</si>
  <si>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</si>
  <si>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</si>
  <si>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</si>
  <si>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</si>
  <si>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</si>
  <si>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</si>
  <si>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</si>
  <si>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</si>
  <si>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</si>
  <si>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</si>
  <si>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</si>
  <si>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</si>
  <si>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</si>
  <si>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</si>
  <si>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</si>
  <si>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</si>
  <si>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</si>
  <si>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</si>
  <si>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</si>
  <si>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</si>
  <si>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</si>
  <si>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</si>
  <si>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</si>
  <si>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</si>
  <si>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</si>
  <si>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</si>
  <si>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</si>
  <si>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</si>
  <si>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</si>
  <si>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</si>
  <si>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</si>
  <si>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</si>
  <si>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</si>
  <si>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</si>
  <si>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</si>
  <si>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</si>
  <si>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</si>
  <si>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</si>
  <si>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</si>
  <si>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</si>
  <si>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</si>
  <si>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</si>
  <si>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</si>
  <si>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</si>
  <si>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</si>
  <si>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</si>
  <si>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</si>
  <si>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</si>
  <si>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</si>
  <si>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</si>
  <si>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</si>
  <si>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</si>
  <si>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</si>
  <si>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</si>
  <si>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</si>
  <si>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</si>
  <si>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</si>
  <si>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</si>
  <si>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</si>
  <si>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</si>
  <si>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</si>
  <si>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</si>
  <si>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</si>
  <si>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</si>
  <si>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</si>
  <si>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</si>
  <si>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</si>
  <si>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</si>
  <si>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</si>
  <si>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</si>
  <si>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</si>
  <si>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</si>
  <si>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</si>
  <si>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</si>
  <si>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</si>
  <si>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</si>
  <si>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</si>
  <si>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</si>
  <si>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</si>
  <si>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</si>
  <si>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</si>
  <si>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</si>
  <si>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</si>
  <si>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</si>
  <si>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</si>
  <si>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</si>
  <si>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</si>
  <si>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</si>
  <si>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</si>
  <si>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</si>
  <si>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</si>
  <si>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</si>
  <si>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</si>
  <si>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</si>
  <si>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</si>
  <si>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</si>
  <si>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</si>
  <si>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</si>
  <si>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</si>
  <si>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</si>
  <si>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</si>
  <si>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</si>
  <si>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</si>
  <si>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</si>
  <si>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</si>
  <si>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</si>
  <si>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</si>
  <si>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</si>
  <si>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</si>
  <si>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</si>
  <si>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</si>
  <si>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</si>
  <si>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</si>
  <si>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</si>
  <si>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</si>
  <si>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</si>
  <si>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</si>
  <si>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</si>
  <si>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</si>
  <si>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</si>
  <si>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</si>
  <si>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</si>
  <si>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</si>
  <si>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</si>
  <si>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</si>
  <si>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</si>
  <si>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</si>
  <si>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</si>
  <si>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</si>
  <si>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</si>
  <si>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</si>
  <si>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</si>
  <si>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</si>
  <si>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</si>
  <si>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</si>
  <si>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</si>
  <si>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</si>
  <si>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</si>
  <si>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</si>
  <si>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</si>
  <si>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</si>
  <si>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</si>
  <si>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</si>
  <si>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</si>
  <si>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</si>
  <si>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</si>
  <si>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</si>
  <si>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</si>
  <si>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</si>
  <si>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</si>
  <si>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</si>
  <si>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</si>
  <si>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</si>
  <si>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</si>
  <si>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</si>
  <si>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</si>
  <si>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</si>
  <si>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</si>
  <si>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</si>
  <si>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</si>
  <si>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</si>
  <si>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</si>
  <si>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</si>
  <si>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</si>
  <si>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</si>
  <si>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</si>
  <si>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</si>
  <si>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</si>
  <si>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</si>
  <si>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</si>
  <si>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</si>
  <si>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</si>
  <si>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</si>
  <si>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</si>
  <si>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</si>
  <si>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</si>
  <si>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</si>
  <si>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</si>
  <si>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</si>
  <si>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</si>
  <si>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</si>
  <si>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</si>
  <si>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</si>
  <si>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</si>
  <si>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</si>
  <si>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</si>
  <si>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</si>
  <si>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</si>
  <si>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</si>
  <si>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</si>
  <si>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</si>
  <si>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</si>
  <si>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</si>
  <si>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</si>
  <si>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</si>
  <si>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</si>
  <si>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</si>
  <si>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</si>
  <si>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</si>
  <si>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</si>
  <si>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</si>
  <si>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</si>
  <si>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</si>
  <si>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</si>
  <si>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</si>
  <si>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</si>
  <si>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</si>
  <si>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</si>
  <si>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</si>
  <si>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</si>
  <si>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</si>
  <si>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</si>
  <si>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</si>
  <si>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</si>
  <si>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</si>
  <si>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</si>
  <si>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</si>
  <si>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</si>
  <si>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</si>
  <si>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</si>
  <si>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</si>
  <si>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</si>
  <si>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</si>
  <si>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</si>
  <si>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</si>
  <si>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</si>
  <si>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</si>
  <si>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</si>
  <si>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</si>
  <si>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</si>
  <si>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</si>
  <si>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</si>
  <si>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</si>
  <si>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</si>
  <si>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</si>
  <si>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</si>
  <si>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</si>
  <si>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</si>
  <si>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</si>
  <si>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</si>
  <si>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</si>
  <si>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</si>
  <si>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</si>
  <si>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</si>
  <si>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</si>
  <si>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</si>
  <si>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</si>
  <si>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</si>
  <si>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</si>
  <si>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</si>
  <si>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</si>
  <si>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</si>
  <si>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</si>
  <si>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</si>
  <si>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</si>
  <si>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</si>
  <si>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</si>
  <si>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</si>
  <si>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</si>
  <si>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</si>
  <si>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</si>
  <si>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</si>
  <si>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</si>
  <si>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</si>
  <si>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</si>
  <si>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</si>
  <si>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</si>
  <si>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</si>
  <si>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</si>
  <si>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</si>
  <si>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</si>
  <si>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</si>
  <si>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</si>
  <si>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</si>
  <si>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</si>
  <si>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</si>
  <si>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</si>
  <si>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</si>
  <si>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</si>
  <si>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</si>
  <si>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</si>
  <si>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</si>
  <si>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</si>
  <si>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</si>
  <si>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</si>
  <si>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</si>
  <si>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</si>
  <si>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</si>
  <si>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</si>
  <si>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</si>
  <si>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</si>
  <si>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</si>
  <si>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</si>
  <si>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</si>
  <si>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</si>
  <si>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</si>
  <si>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</si>
  <si>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</si>
  <si>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</si>
  <si>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</si>
  <si>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</si>
  <si>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</si>
  <si>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</si>
  <si>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</si>
  <si>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</si>
  <si>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</si>
  <si>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</si>
  <si>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</si>
  <si>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</si>
  <si>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</si>
  <si>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</si>
  <si>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</si>
  <si>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</si>
  <si>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</si>
  <si>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</si>
  <si>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</si>
  <si>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</si>
  <si>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</si>
  <si>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</si>
  <si>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</si>
  <si>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</si>
  <si>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</si>
  <si>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</si>
  <si>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</si>
  <si>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</si>
  <si>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</si>
  <si>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</si>
  <si>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</si>
  <si>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</si>
  <si>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</si>
  <si>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</si>
  <si>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</si>
  <si>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</si>
  <si>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</si>
  <si>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</si>
  <si>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</si>
  <si>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</si>
  <si>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</si>
  <si>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</si>
  <si>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</si>
  <si>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</si>
  <si>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</si>
  <si>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</si>
  <si>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</si>
  <si>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</si>
  <si>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</si>
  <si>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</si>
  <si>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</si>
  <si>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</si>
  <si>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</si>
  <si>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</si>
  <si>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</si>
  <si>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</si>
  <si>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</si>
  <si>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</si>
  <si>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</si>
  <si>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</si>
  <si>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</si>
  <si>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</si>
  <si>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</si>
  <si>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</si>
  <si>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</si>
  <si>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</si>
  <si>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</si>
  <si>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</si>
  <si>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</si>
  <si>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</si>
  <si>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</si>
  <si>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</si>
  <si>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</si>
  <si>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</si>
  <si>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</si>
  <si>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</si>
  <si>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</si>
  <si>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</si>
  <si>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</si>
  <si>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</si>
  <si>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</si>
  <si>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</si>
  <si>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</si>
  <si>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</si>
  <si>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</si>
  <si>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</si>
  <si>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</si>
  <si>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</si>
  <si>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</si>
  <si>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</si>
  <si>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</si>
  <si>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</si>
  <si>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</si>
  <si>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</si>
  <si>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</si>
  <si>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</si>
  <si>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</si>
  <si>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</si>
  <si>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</si>
  <si>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</si>
  <si>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</si>
  <si>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</si>
  <si>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</si>
  <si>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</si>
  <si>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</si>
  <si>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</si>
  <si>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</si>
  <si>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</si>
  <si>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</si>
  <si>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</si>
  <si>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</si>
  <si>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</si>
  <si>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</si>
  <si>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</si>
  <si>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</si>
  <si>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</si>
  <si>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</si>
  <si>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</si>
  <si>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</si>
  <si>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</si>
  <si>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</si>
  <si>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</si>
  <si>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</si>
  <si>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</si>
  <si>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</si>
  <si>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</si>
  <si>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</si>
  <si>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</si>
  <si>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</si>
  <si>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</si>
  <si>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</si>
  <si>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</si>
  <si>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</si>
  <si>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</si>
  <si>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</si>
  <si>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</si>
  <si>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</si>
  <si>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</si>
  <si>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</si>
  <si>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</si>
  <si>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</si>
  <si>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</si>
  <si>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</si>
  <si>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</si>
  <si>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</si>
  <si>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</si>
  <si>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</si>
  <si>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</si>
  <si>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</si>
  <si>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</si>
  <si>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</si>
  <si>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</si>
  <si>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</si>
  <si>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</si>
  <si>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</si>
  <si>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</si>
  <si>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</si>
  <si>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</si>
  <si>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</si>
  <si>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</si>
  <si>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</si>
  <si>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</si>
  <si>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</si>
  <si>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</si>
  <si>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</si>
  <si>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</si>
  <si>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</si>
  <si>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</si>
  <si>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</si>
  <si>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</si>
  <si>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</si>
  <si>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</si>
  <si>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</si>
  <si>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</si>
  <si>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</si>
  <si>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</si>
  <si>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</si>
  <si>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</si>
  <si>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</si>
  <si>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</si>
  <si>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</si>
  <si>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</si>
  <si>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</si>
  <si>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</si>
  <si>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</si>
  <si>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</si>
  <si>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</si>
  <si>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</si>
  <si>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</si>
  <si>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</si>
  <si>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</si>
  <si>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</si>
  <si>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</si>
  <si>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</si>
  <si>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</si>
  <si>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</si>
  <si>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</si>
  <si>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</si>
  <si>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</si>
  <si>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</si>
  <si>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</si>
  <si>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</si>
  <si>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</si>
  <si>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</si>
  <si>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</si>
  <si>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</si>
  <si>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</si>
  <si>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</si>
  <si>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</si>
  <si>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</si>
  <si>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</si>
  <si>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</si>
  <si>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</si>
  <si>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</si>
  <si>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</si>
  <si>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</si>
  <si>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</si>
  <si>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</si>
  <si>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</si>
  <si>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</si>
  <si>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</si>
  <si>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</si>
  <si>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</si>
  <si>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</si>
  <si>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</si>
  <si>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</si>
  <si>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</si>
  <si>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</si>
  <si>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</si>
  <si>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</si>
  <si>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</si>
  <si>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</si>
  <si>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</si>
  <si>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</si>
  <si>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</si>
  <si>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</si>
  <si>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</si>
  <si>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</si>
  <si>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</si>
  <si>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</si>
  <si>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</si>
  <si>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</si>
  <si>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</si>
  <si>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</si>
  <si>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</si>
  <si>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</si>
  <si>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</si>
  <si>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</si>
  <si>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</si>
  <si>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</si>
  <si>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</si>
  <si>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</si>
  <si>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</si>
  <si>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</si>
  <si>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</si>
  <si>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</si>
  <si>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</si>
  <si>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</si>
  <si>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</si>
  <si>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</si>
  <si>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</si>
  <si>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</si>
  <si>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</si>
  <si>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</si>
  <si>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</si>
  <si>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</si>
  <si>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</si>
  <si>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</si>
  <si>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</si>
  <si>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</si>
  <si>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</si>
  <si>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</si>
  <si>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</si>
  <si>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</si>
  <si>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</si>
  <si>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</si>
  <si>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</si>
  <si>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</si>
  <si>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</si>
  <si>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</si>
  <si>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</si>
  <si>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</si>
  <si>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</si>
  <si>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</si>
  <si>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</si>
  <si>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</si>
  <si>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</si>
  <si>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</si>
  <si>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</si>
  <si>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</si>
  <si>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</si>
  <si>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</si>
  <si>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</si>
  <si>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</si>
  <si>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</si>
  <si>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</si>
  <si>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</si>
  <si>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</si>
  <si>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</si>
  <si>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</si>
  <si>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</si>
  <si>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</si>
  <si>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</si>
  <si>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</si>
  <si>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</si>
  <si>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</si>
  <si>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</si>
  <si>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</si>
  <si>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</si>
  <si>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</si>
  <si>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</si>
  <si>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</si>
  <si>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</si>
  <si>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</si>
  <si>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</si>
  <si>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</si>
  <si>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</si>
  <si>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</si>
  <si>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</si>
  <si>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</si>
  <si>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</si>
  <si>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</si>
  <si>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</si>
  <si>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</si>
  <si>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</si>
  <si>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</si>
  <si>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</si>
  <si>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</si>
  <si>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</si>
  <si>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</si>
  <si>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</si>
  <si>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</si>
  <si>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</si>
  <si>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</si>
  <si>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</si>
  <si>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</si>
  <si>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</si>
  <si>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</si>
  <si>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</si>
  <si>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</si>
  <si>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</si>
  <si>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</si>
  <si>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</si>
  <si>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</si>
  <si>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</si>
  <si>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</si>
  <si>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</si>
  <si>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</si>
  <si>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</si>
  <si>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</si>
  <si>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</si>
  <si>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</si>
  <si>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</si>
  <si>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</si>
  <si>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</si>
  <si>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</si>
  <si>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</si>
  <si>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</si>
  <si>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</si>
  <si>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</si>
  <si>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</si>
  <si>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</si>
  <si>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</si>
  <si>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</si>
  <si>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</si>
  <si>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</si>
  <si>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</si>
  <si>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</si>
  <si>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</si>
  <si>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</si>
  <si>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</si>
  <si>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</si>
  <si>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</si>
  <si>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</si>
  <si>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</si>
  <si>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</si>
  <si>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</si>
  <si>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</si>
  <si>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</si>
  <si>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</si>
  <si>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</si>
  <si>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</si>
  <si>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</si>
  <si>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</si>
  <si>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</si>
  <si>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</si>
  <si>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</si>
  <si>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</si>
  <si>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</si>
  <si>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</si>
  <si>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</si>
  <si>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</si>
  <si>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</si>
  <si>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</si>
  <si>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</si>
  <si>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</si>
  <si>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</si>
  <si>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</si>
  <si>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</si>
  <si>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</si>
  <si>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</si>
  <si>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</si>
  <si>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</si>
  <si>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</si>
  <si>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</si>
  <si>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</si>
  <si>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</si>
  <si>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</si>
  <si>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</si>
  <si>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</si>
  <si>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</si>
  <si>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</si>
  <si>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</si>
  <si>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</si>
  <si>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</si>
  <si>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</si>
  <si>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</si>
  <si>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</si>
  <si>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</si>
  <si>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</si>
  <si>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</si>
  <si>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</si>
  <si>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</si>
  <si>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</si>
  <si>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</si>
  <si>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</si>
  <si>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</si>
  <si>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</si>
  <si>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</si>
  <si>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</si>
  <si>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</si>
  <si>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</si>
  <si>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</si>
  <si>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</si>
  <si>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</si>
  <si>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</si>
  <si>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</si>
  <si>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</si>
  <si>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</si>
  <si>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</si>
  <si>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</si>
  <si>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</si>
  <si>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</si>
  <si>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</si>
  <si>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</si>
  <si>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</si>
  <si>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</si>
  <si>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</si>
  <si>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</si>
  <si>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</si>
  <si>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</si>
  <si>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</si>
  <si>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</si>
  <si>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</si>
  <si>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</si>
  <si>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</si>
  <si>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</si>
  <si>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</si>
  <si>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</si>
  <si>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</si>
  <si>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</si>
  <si>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</si>
  <si>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</si>
  <si>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</si>
  <si>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</si>
  <si>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</si>
  <si>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</si>
  <si>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</si>
  <si>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</si>
  <si>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</si>
  <si>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</si>
  <si>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</si>
  <si>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</si>
  <si>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</si>
  <si>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</si>
  <si>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</si>
  <si>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</si>
  <si>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</si>
  <si>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</si>
  <si>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</si>
  <si>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</si>
  <si>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</si>
  <si>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</si>
  <si>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</si>
  <si>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</si>
  <si>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</si>
  <si>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</si>
  <si>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</si>
  <si>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</si>
  <si>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</si>
  <si>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</si>
  <si>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</si>
  <si>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</si>
  <si>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</si>
  <si>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</si>
  <si>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</si>
  <si>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</si>
  <si>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</si>
  <si>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</si>
  <si>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</si>
  <si>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</si>
  <si>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</si>
  <si>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</si>
  <si>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</si>
  <si>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</si>
  <si>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</si>
  <si>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</si>
  <si>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</si>
  <si>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</si>
  <si>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</si>
  <si>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</si>
  <si>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</si>
  <si>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</si>
  <si>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</si>
  <si>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</si>
  <si>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</si>
  <si>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</si>
  <si>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</si>
  <si>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</si>
  <si>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</si>
  <si>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</si>
  <si>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</si>
  <si>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</si>
  <si>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</si>
  <si>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</si>
  <si>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</si>
  <si>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</si>
  <si>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</si>
  <si>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</si>
  <si>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</si>
  <si>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</si>
  <si>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</si>
  <si>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</si>
  <si>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</si>
  <si>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</si>
  <si>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</si>
  <si>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</si>
  <si>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</si>
  <si>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</si>
  <si>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</si>
  <si>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</si>
  <si>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</si>
  <si>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</si>
  <si>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</si>
  <si>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</si>
  <si>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</si>
  <si>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</si>
  <si>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</si>
  <si>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</si>
  <si>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</si>
  <si>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</si>
  <si>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</si>
  <si>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</si>
  <si>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</si>
  <si>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</si>
  <si>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</si>
  <si>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</si>
  <si>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</si>
  <si>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</si>
  <si>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</si>
  <si>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</si>
  <si>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</si>
  <si>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</si>
  <si>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</si>
  <si>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</si>
  <si>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</si>
  <si>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</si>
  <si>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</si>
  <si>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</si>
  <si>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</si>
  <si>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</si>
  <si>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</si>
  <si>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</si>
  <si>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</si>
  <si>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</si>
  <si>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</si>
  <si>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</si>
  <si>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</si>
  <si>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</si>
  <si>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</si>
  <si>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</si>
  <si>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</si>
  <si>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</si>
  <si>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</si>
  <si>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</si>
  <si>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</si>
  <si>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</si>
  <si>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</si>
  <si>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</si>
  <si>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</si>
  <si>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</si>
  <si>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</si>
  <si>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</si>
  <si>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</si>
  <si>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</si>
  <si>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</si>
  <si>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</si>
  <si>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</si>
  <si>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</si>
  <si>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</si>
  <si>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</si>
  <si>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</si>
  <si>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</si>
  <si>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</si>
  <si>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</si>
  <si>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</si>
  <si>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</si>
  <si>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</si>
  <si>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</si>
  <si>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</si>
  <si>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</si>
  <si>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</si>
  <si>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</si>
  <si>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</si>
  <si>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</si>
  <si>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</si>
  <si>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</si>
  <si>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</si>
  <si>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</si>
  <si>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</si>
  <si>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</si>
  <si>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</si>
  <si>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</si>
  <si>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</si>
  <si>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</si>
  <si>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</si>
  <si>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</si>
  <si>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</si>
  <si>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</si>
  <si>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</si>
  <si>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</si>
  <si>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</si>
  <si>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</si>
  <si>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</si>
  <si>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</si>
  <si>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</si>
  <si>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</si>
  <si>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</si>
  <si>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</si>
  <si>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</si>
  <si>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</si>
  <si>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</si>
  <si>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</si>
  <si>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</si>
  <si>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</si>
  <si>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</si>
  <si>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</si>
  <si>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</si>
  <si>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</si>
  <si>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</si>
  <si>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</si>
  <si>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</si>
  <si>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</si>
  <si>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</si>
  <si>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</si>
  <si>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</si>
  <si>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</si>
  <si>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</si>
  <si>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</si>
  <si>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</si>
  <si>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</si>
  <si>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</si>
  <si>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</si>
  <si>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</si>
  <si>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</si>
  <si>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</si>
  <si>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</si>
  <si>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</si>
  <si>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</si>
  <si>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</si>
  <si>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</si>
  <si>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</si>
  <si>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</si>
  <si>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</si>
  <si>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</si>
  <si>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</si>
  <si>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</si>
  <si>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</si>
  <si>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</si>
  <si>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</si>
  <si>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</si>
  <si>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</si>
  <si>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</si>
  <si>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</si>
  <si>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</si>
  <si>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</si>
  <si>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</si>
  <si>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</si>
  <si>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</si>
  <si>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</si>
  <si>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</si>
  <si>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</si>
  <si>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</si>
  <si>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</si>
  <si>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</si>
  <si>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</si>
  <si>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</si>
  <si>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</si>
  <si>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</si>
  <si>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</si>
  <si>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</si>
  <si>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</si>
  <si>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</si>
  <si>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</si>
  <si>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</si>
  <si>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</si>
  <si>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</si>
  <si>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</si>
  <si>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</si>
  <si>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</si>
  <si>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</si>
  <si>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</si>
  <si>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</si>
  <si>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</si>
  <si>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</si>
  <si>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</si>
  <si>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</si>
  <si>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</si>
  <si>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</si>
  <si>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</si>
  <si>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</si>
  <si>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</si>
  <si>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</si>
  <si>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</si>
  <si>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</si>
  <si>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</si>
  <si>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</si>
  <si>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</si>
  <si>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</si>
  <si>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</si>
  <si>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</si>
  <si>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</si>
  <si>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</si>
  <si>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</si>
  <si>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</si>
  <si>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</si>
  <si>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</si>
  <si>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</si>
  <si>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</si>
  <si>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</si>
  <si>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</si>
  <si>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</si>
  <si>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</si>
  <si>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</si>
  <si>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</si>
  <si>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</si>
  <si>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</si>
  <si>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</si>
  <si>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</si>
  <si>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</si>
  <si>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</si>
  <si>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</si>
  <si>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</si>
  <si>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</si>
  <si>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</si>
  <si>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</si>
  <si>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</si>
  <si>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</si>
  <si>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</si>
  <si>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</si>
  <si>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</si>
  <si>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</si>
  <si>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</si>
  <si>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</si>
  <si>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</si>
  <si>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</si>
  <si>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</si>
  <si>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</si>
  <si>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</si>
  <si>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</si>
  <si>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</si>
  <si>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</si>
  <si>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</si>
  <si>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</si>
  <si>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</si>
  <si>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</si>
  <si>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</si>
  <si>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</si>
  <si>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</si>
  <si>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</si>
  <si>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</si>
  <si>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</si>
  <si>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</si>
  <si>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</si>
  <si>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</si>
  <si>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</si>
  <si>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</si>
  <si>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</si>
  <si>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</si>
  <si>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</si>
  <si>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</si>
  <si>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</si>
  <si>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</si>
  <si>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</si>
  <si>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</si>
  <si>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</si>
  <si>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</si>
  <si>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</si>
  <si>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</si>
  <si>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</si>
  <si>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</si>
  <si>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</si>
  <si>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</si>
  <si>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</si>
  <si>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</si>
  <si>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</si>
  <si>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</si>
  <si>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</si>
  <si>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</si>
  <si>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</si>
  <si>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</si>
  <si>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</si>
  <si>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</si>
  <si>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</si>
  <si>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</si>
  <si>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</si>
  <si>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</si>
  <si>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</si>
  <si>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</si>
  <si>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</si>
  <si>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</si>
  <si>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</si>
  <si>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</si>
  <si>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</si>
  <si>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</si>
  <si>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</si>
  <si>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</si>
  <si>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</si>
  <si>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</si>
  <si>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</si>
  <si>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</si>
  <si>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</si>
  <si>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</si>
  <si>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</si>
  <si>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</si>
  <si>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</si>
  <si>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</si>
  <si>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</si>
  <si>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</si>
  <si>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</si>
  <si>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</si>
  <si>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</si>
  <si>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</si>
  <si>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</si>
  <si>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</si>
  <si>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</si>
  <si>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</si>
  <si>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</si>
  <si>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</si>
  <si>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</si>
  <si>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</si>
  <si>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</si>
  <si>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</si>
  <si>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</si>
  <si>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</si>
  <si>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</si>
  <si>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</si>
  <si>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</si>
  <si>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</si>
  <si>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</si>
  <si>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</si>
  <si>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</si>
  <si>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</si>
  <si>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</si>
  <si>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</si>
  <si>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</si>
  <si>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</si>
  <si>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</si>
  <si>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</si>
  <si>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</si>
  <si>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</si>
  <si>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</si>
  <si>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</si>
  <si>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</si>
  <si>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</si>
  <si>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</si>
  <si>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</si>
  <si>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</si>
  <si>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</si>
  <si>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</si>
  <si>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</si>
  <si>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</si>
  <si>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</si>
  <si>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</si>
  <si>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</si>
  <si>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</si>
  <si>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</si>
  <si>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</si>
  <si>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</si>
  <si>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</si>
  <si>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</si>
  <si>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</si>
  <si>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</si>
  <si>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</si>
  <si>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</si>
  <si>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</si>
  <si>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</si>
  <si>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</si>
  <si>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</si>
  <si>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</si>
  <si>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</si>
  <si>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</si>
  <si>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</si>
  <si>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</si>
  <si>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</si>
  <si>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</si>
  <si>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</si>
  <si>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</si>
  <si>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</si>
  <si>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</si>
  <si>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</si>
  <si>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</si>
  <si>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</si>
  <si>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</si>
  <si>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</si>
  <si>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</si>
  <si>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</si>
  <si>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</si>
  <si>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</si>
  <si>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</si>
  <si>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</si>
  <si>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</si>
  <si>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</si>
  <si>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</si>
  <si>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</si>
  <si>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</si>
  <si>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</si>
  <si>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</si>
  <si>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</si>
  <si>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</si>
  <si>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</si>
  <si>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</si>
  <si>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</si>
  <si>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</si>
  <si>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</si>
  <si>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</si>
  <si>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</si>
  <si>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</si>
  <si>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</si>
  <si>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</si>
  <si>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</si>
  <si>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</si>
  <si>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</si>
  <si>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</si>
  <si>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</si>
  <si>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</si>
  <si>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</si>
  <si>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</si>
  <si>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</si>
  <si>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</si>
  <si>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</si>
  <si>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</si>
  <si>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</si>
  <si>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</si>
  <si>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</si>
  <si>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</si>
  <si>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</si>
  <si>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</si>
  <si>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</si>
  <si>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</si>
  <si>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</si>
  <si>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</si>
  <si>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</si>
  <si>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</si>
  <si>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</si>
  <si>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</si>
  <si>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</si>
  <si>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</si>
  <si>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</si>
  <si>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</si>
  <si>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</si>
  <si>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</si>
  <si>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</si>
  <si>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</si>
  <si>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</si>
  <si>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</si>
  <si>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</si>
  <si>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</si>
  <si>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</si>
  <si>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</si>
  <si>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</si>
  <si>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</si>
  <si>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</si>
  <si>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</si>
  <si>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</si>
  <si>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</si>
  <si>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</si>
  <si>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</si>
  <si>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</si>
  <si>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</si>
  <si>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</si>
  <si>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</si>
  <si>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</si>
  <si>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</si>
  <si>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</si>
  <si>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</si>
  <si>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</si>
  <si>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</si>
  <si>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</si>
  <si>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</si>
  <si>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</si>
  <si>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</si>
  <si>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</si>
  <si>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</si>
  <si>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</si>
  <si>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</si>
  <si>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</si>
  <si>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</si>
  <si>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</si>
  <si>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</si>
  <si>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</si>
  <si>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</si>
  <si>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</si>
  <si>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</si>
  <si>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</si>
  <si>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</si>
  <si>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</si>
  <si>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</si>
  <si>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</si>
  <si>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</si>
  <si>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</si>
  <si>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</si>
  <si>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</si>
  <si>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</si>
  <si>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</si>
  <si>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</si>
  <si>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</si>
  <si>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</si>
  <si>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</si>
  <si>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</si>
  <si>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</si>
  <si>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</si>
  <si>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</si>
  <si>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</si>
  <si>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</si>
  <si>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</si>
  <si>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</si>
  <si>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</si>
  <si>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</si>
  <si>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</si>
  <si>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</si>
  <si>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</si>
  <si>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</si>
  <si>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</si>
  <si>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</si>
  <si>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</si>
  <si>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</si>
  <si>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</si>
  <si>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</si>
  <si>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</si>
  <si>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</si>
  <si>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</si>
  <si>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</si>
  <si>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</si>
  <si>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</si>
  <si>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</si>
  <si>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</si>
  <si>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</si>
  <si>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</si>
  <si>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</si>
  <si>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</si>
  <si>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</si>
  <si>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</si>
  <si>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</si>
  <si>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</si>
  <si>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</si>
  <si>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</si>
  <si>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</si>
  <si>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</si>
  <si>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</si>
  <si>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</si>
  <si>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</si>
  <si>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</si>
  <si>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</si>
  <si>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</si>
  <si>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</si>
  <si>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</si>
  <si>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</si>
  <si>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</si>
  <si>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</si>
  <si>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</si>
  <si>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</si>
  <si>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</si>
  <si>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</si>
  <si>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</si>
  <si>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</si>
  <si>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</si>
  <si>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</si>
  <si>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</si>
  <si>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</si>
  <si>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</si>
  <si>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</si>
  <si>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</si>
  <si>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</si>
  <si>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</si>
  <si>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</si>
  <si>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</si>
  <si>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</si>
  <si>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</si>
  <si>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</si>
  <si>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</si>
  <si>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</si>
  <si>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</si>
  <si>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</si>
  <si>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</si>
  <si>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</si>
  <si>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</si>
  <si>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</si>
  <si>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</si>
  <si>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</si>
  <si>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</si>
  <si>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</si>
  <si>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</si>
  <si>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</si>
  <si>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</si>
  <si>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</si>
  <si>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</si>
  <si>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</si>
  <si>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</si>
  <si>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</si>
  <si>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</si>
  <si>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</si>
  <si>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</si>
  <si>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</si>
  <si>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</si>
  <si>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</si>
  <si>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</si>
  <si>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</si>
  <si>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</si>
  <si>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</si>
  <si>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</si>
  <si>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</si>
  <si>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</si>
  <si>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</si>
  <si>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</si>
  <si>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</si>
  <si>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</si>
  <si>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</si>
  <si>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</si>
  <si>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</si>
  <si>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</si>
  <si>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</si>
  <si>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</si>
  <si>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</si>
  <si>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</si>
  <si>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</si>
  <si>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</si>
  <si>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</si>
  <si>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</si>
  <si>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</si>
  <si>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</si>
  <si>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</si>
  <si>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</si>
  <si>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</si>
  <si>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</si>
  <si>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</si>
  <si>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</si>
  <si>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</si>
  <si>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</si>
  <si>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</si>
  <si>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</si>
  <si>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</si>
  <si>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</si>
  <si>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</si>
  <si>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</si>
  <si>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</si>
  <si>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</si>
  <si>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</si>
  <si>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</si>
  <si>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</si>
  <si>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</si>
  <si>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</si>
  <si>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</si>
  <si>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</si>
  <si>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</si>
  <si>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</si>
  <si>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</si>
  <si>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</si>
  <si>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</si>
  <si>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</si>
  <si>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</si>
  <si>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</si>
  <si>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</si>
  <si>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</si>
  <si>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</si>
  <si>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</si>
  <si>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</si>
  <si>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</si>
  <si>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</si>
  <si>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</si>
  <si>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</si>
  <si>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</si>
  <si>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</si>
  <si>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</si>
  <si>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</si>
  <si>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</si>
  <si>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</si>
  <si>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</si>
  <si>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</si>
  <si>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</si>
  <si>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</si>
  <si>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</si>
  <si>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</si>
  <si>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</si>
  <si>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</si>
  <si>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</si>
  <si>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</si>
  <si>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</si>
  <si>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</si>
  <si>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</si>
  <si>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</si>
  <si>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</si>
  <si>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</si>
  <si>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</si>
  <si>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</si>
  <si>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</si>
  <si>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</si>
  <si>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</si>
  <si>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</si>
  <si>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</si>
  <si>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</si>
  <si>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</si>
  <si>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</si>
  <si>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</si>
  <si>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</si>
  <si>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</si>
  <si>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</si>
  <si>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</si>
  <si>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</si>
  <si>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</si>
  <si>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</si>
  <si>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</si>
  <si>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</si>
  <si>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</si>
  <si>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</si>
  <si>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</si>
  <si>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</si>
  <si>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</si>
  <si>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</si>
  <si>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</si>
  <si>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</si>
  <si>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</si>
  <si>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</si>
  <si>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</si>
  <si>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</si>
  <si>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</si>
  <si>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</si>
  <si>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</si>
  <si>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</si>
  <si>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</si>
  <si>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</si>
  <si>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</si>
  <si>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</si>
  <si>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</si>
  <si>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</si>
  <si>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</si>
  <si>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</si>
  <si>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</si>
  <si>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</si>
  <si>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</si>
  <si>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</si>
  <si>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</si>
  <si>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</si>
  <si>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</si>
  <si>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</si>
  <si>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</si>
  <si>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</si>
  <si>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</si>
  <si>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</si>
  <si>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</si>
  <si>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</si>
  <si>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</si>
  <si>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</si>
  <si>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</si>
  <si>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</si>
  <si>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</si>
  <si>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</si>
  <si>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</si>
  <si>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</si>
  <si>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</si>
  <si>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</si>
  <si>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</si>
  <si>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</si>
  <si>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</si>
  <si>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</si>
  <si>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</si>
  <si>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</si>
  <si>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</si>
  <si>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</si>
  <si>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</si>
  <si>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</si>
  <si>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</si>
  <si>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</si>
  <si>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</si>
  <si>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</si>
  <si>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</si>
  <si>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</si>
  <si>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</si>
  <si>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</si>
  <si>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</si>
  <si>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</si>
  <si>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</si>
  <si>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</si>
  <si>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</si>
  <si>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</si>
  <si>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</si>
  <si>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</si>
  <si>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</si>
  <si>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</si>
  <si>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</si>
  <si>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</si>
  <si>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</si>
  <si>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</si>
  <si>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</si>
  <si>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</si>
  <si>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</si>
  <si>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</si>
  <si>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</si>
  <si>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</si>
  <si>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</si>
  <si>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</si>
  <si>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</si>
  <si>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</si>
  <si>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</si>
  <si>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</si>
  <si>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</si>
  <si>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</si>
  <si>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</si>
  <si>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</si>
  <si>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</si>
  <si>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</si>
  <si>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</si>
  <si>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</si>
  <si>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</si>
  <si>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</si>
  <si>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</si>
  <si>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</si>
  <si>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</si>
  <si>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</si>
  <si>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</si>
  <si>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</si>
  <si>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</si>
  <si>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</si>
  <si>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</si>
  <si>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</si>
  <si>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</si>
  <si>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</si>
  <si>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</si>
  <si>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</si>
  <si>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</si>
  <si>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</si>
  <si>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</si>
  <si>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</si>
  <si>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</si>
  <si>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</si>
  <si>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</si>
  <si>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</si>
  <si>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</si>
  <si>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</si>
  <si>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</si>
  <si>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</si>
  <si>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</si>
  <si>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</si>
  <si>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</si>
  <si>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</si>
  <si>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</si>
  <si>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</si>
  <si>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</si>
  <si>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</si>
  <si>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</si>
  <si>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</si>
  <si>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</si>
  <si>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</si>
  <si>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</si>
  <si>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</si>
  <si>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</si>
  <si>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</si>
  <si>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</si>
  <si>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</si>
  <si>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</si>
  <si>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</si>
  <si>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</si>
  <si>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</si>
  <si>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</si>
  <si>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</si>
  <si>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</si>
  <si>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</si>
  <si>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</si>
  <si>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</si>
  <si>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</si>
  <si>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</si>
  <si>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</si>
  <si>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</si>
  <si>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</si>
  <si>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</si>
  <si>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</si>
  <si>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</si>
  <si>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</si>
  <si>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</si>
  <si>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</si>
  <si>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</si>
  <si>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</si>
  <si>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</si>
  <si>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</si>
  <si>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</si>
  <si>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</si>
  <si>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</si>
  <si>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</si>
  <si>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</si>
  <si>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</si>
  <si>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</si>
  <si>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</si>
  <si>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</si>
  <si>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</si>
  <si>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</si>
  <si>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</si>
  <si>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</si>
  <si>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</si>
  <si>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</si>
  <si>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</si>
  <si>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</si>
  <si>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</si>
  <si>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</si>
  <si>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</si>
  <si>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</si>
  <si>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</si>
  <si>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</si>
  <si>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</si>
  <si>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</si>
  <si>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</si>
  <si>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</si>
  <si>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</si>
  <si>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</si>
  <si>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</si>
  <si>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</si>
  <si>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</si>
  <si>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</si>
  <si>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</si>
  <si>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</si>
  <si>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</si>
  <si>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</si>
  <si>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</si>
  <si>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</si>
  <si>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</si>
  <si>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</si>
  <si>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</si>
  <si>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</si>
  <si>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</si>
  <si>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</si>
  <si>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</si>
  <si>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</si>
  <si>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</si>
  <si>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</si>
  <si>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</si>
  <si>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</si>
  <si>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</si>
  <si>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</si>
  <si>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</si>
  <si>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</si>
  <si>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</si>
  <si>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</si>
  <si>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</si>
  <si>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</si>
  <si>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</si>
  <si>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</si>
  <si>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</si>
  <si>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</si>
  <si>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</si>
  <si>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</si>
  <si>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</si>
  <si>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</si>
  <si>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</si>
  <si>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</si>
  <si>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</si>
  <si>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</si>
  <si>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</si>
  <si>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</si>
  <si>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</si>
  <si>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</si>
  <si>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</si>
  <si>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</si>
  <si>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</si>
  <si>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</si>
  <si>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</si>
  <si>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</si>
  <si>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</si>
  <si>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</si>
  <si>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</si>
  <si>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</si>
  <si>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</si>
  <si>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</si>
  <si>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</si>
  <si>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</si>
  <si>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</si>
  <si>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</si>
  <si>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</si>
  <si>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</si>
  <si>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</si>
  <si>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</si>
  <si>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</si>
  <si>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</si>
  <si>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</si>
  <si>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</si>
  <si>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</si>
  <si>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</si>
  <si>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</si>
  <si>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</si>
  <si>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</si>
  <si>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</si>
  <si>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</si>
  <si>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</si>
  <si>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</si>
  <si>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</si>
  <si>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</si>
  <si>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</si>
  <si>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</si>
  <si>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</si>
  <si>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</si>
  <si>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</si>
  <si>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</si>
  <si>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</si>
  <si>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</si>
  <si>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</si>
  <si>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</si>
  <si>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</si>
  <si>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</si>
  <si>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</si>
  <si>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</si>
  <si>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</si>
  <si>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</si>
  <si>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</si>
  <si>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</si>
  <si>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</si>
  <si>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</si>
  <si>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</si>
  <si>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</si>
  <si>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</si>
  <si>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</si>
  <si>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</si>
  <si>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</si>
  <si>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</si>
  <si>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</si>
  <si>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</si>
  <si>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</si>
  <si>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</si>
  <si>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</si>
  <si>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</si>
  <si>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</si>
  <si>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</si>
  <si>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</si>
  <si>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</si>
  <si>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</si>
  <si>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</si>
  <si>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</si>
  <si>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</si>
  <si>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</si>
  <si>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</si>
  <si>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</si>
  <si>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</si>
  <si>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</si>
  <si>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</si>
  <si>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</si>
  <si>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</si>
  <si>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</si>
  <si>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</si>
  <si>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</si>
  <si>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</si>
  <si>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</si>
  <si>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</si>
  <si>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</si>
  <si>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</si>
  <si>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</si>
  <si>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</si>
  <si>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</si>
  <si>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</si>
  <si>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</si>
  <si>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</si>
  <si>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</si>
  <si>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</si>
  <si>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</si>
  <si>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</si>
  <si>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</si>
  <si>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</si>
  <si>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</si>
  <si>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</si>
  <si>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</si>
  <si>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</si>
  <si>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</si>
  <si>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</si>
  <si>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</si>
  <si>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</si>
  <si>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</si>
  <si>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</si>
  <si>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</si>
  <si>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</si>
  <si>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</si>
  <si>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</si>
  <si>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</si>
  <si>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</si>
  <si>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</si>
  <si>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</si>
  <si>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</si>
  <si>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</si>
  <si>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</si>
  <si>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</si>
  <si>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</si>
  <si>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</si>
  <si>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</si>
  <si>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</si>
  <si>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</si>
  <si>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</si>
  <si>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</si>
  <si>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</si>
  <si>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</si>
  <si>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</si>
  <si>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</si>
  <si>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</si>
  <si>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</si>
  <si>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</si>
  <si>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</si>
  <si>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</si>
  <si>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</si>
  <si>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</si>
  <si>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</si>
  <si>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</si>
  <si>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</si>
  <si>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</si>
  <si>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</si>
  <si>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</si>
  <si>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</si>
  <si>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</si>
  <si>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</si>
  <si>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</si>
  <si>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</si>
  <si>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</si>
  <si>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</si>
  <si>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</si>
  <si>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</si>
  <si>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</si>
  <si>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</si>
  <si>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</si>
  <si>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</si>
  <si>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</si>
  <si>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</si>
  <si>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</si>
  <si>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</si>
  <si>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</si>
  <si>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</si>
  <si>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</si>
  <si>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</si>
  <si>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</si>
  <si>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</si>
  <si>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</si>
  <si>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</si>
  <si>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</si>
  <si>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</si>
  <si>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</si>
  <si>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</si>
  <si>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</si>
  <si>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</si>
  <si>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</si>
  <si>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</si>
  <si>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</si>
  <si>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</si>
  <si>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</si>
  <si>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</si>
  <si>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</si>
  <si>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</si>
  <si>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</si>
  <si>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</si>
  <si>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</si>
  <si>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</si>
  <si>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</si>
  <si>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</si>
  <si>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</si>
  <si>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</si>
  <si>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</si>
  <si>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</si>
  <si>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</si>
  <si>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</si>
  <si>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</si>
  <si>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</si>
  <si>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</si>
  <si>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</si>
  <si>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</si>
  <si>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</si>
  <si>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</si>
  <si>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</si>
  <si>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</si>
  <si>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</si>
  <si>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</si>
  <si>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</si>
  <si>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</si>
  <si>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</si>
  <si>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</si>
  <si>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</si>
  <si>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</si>
  <si>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</si>
  <si>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</si>
  <si>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</si>
  <si>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</si>
  <si>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</si>
  <si>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</si>
  <si>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</si>
  <si>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</si>
  <si>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</si>
  <si>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</si>
  <si>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</si>
  <si>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</si>
  <si>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</si>
  <si>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</si>
  <si>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</si>
  <si>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</si>
  <si>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</si>
  <si>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</si>
  <si>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</si>
  <si>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</si>
  <si>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</si>
  <si>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</si>
  <si>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</si>
  <si>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</si>
  <si>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</si>
  <si>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</si>
  <si>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</si>
  <si>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</si>
  <si>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</si>
  <si>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</si>
  <si>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</si>
  <si>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</si>
  <si>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</si>
  <si>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</si>
  <si>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</si>
  <si>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</si>
  <si>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</si>
  <si>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</si>
  <si>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</si>
  <si>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</si>
  <si>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</si>
  <si>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</si>
  <si>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</si>
  <si>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</si>
  <si>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</si>
  <si>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</si>
  <si>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</si>
  <si>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</si>
  <si>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</si>
  <si>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</si>
  <si>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</si>
  <si>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</si>
  <si>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</si>
  <si>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</si>
  <si>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</si>
  <si>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</si>
  <si>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</si>
  <si>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</si>
  <si>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</si>
  <si>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</si>
  <si>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</si>
  <si>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</si>
  <si>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</si>
  <si>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</si>
  <si>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</si>
  <si>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</si>
  <si>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</si>
  <si>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</si>
  <si>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</si>
  <si>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</si>
  <si>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</si>
  <si>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</si>
  <si>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</si>
  <si>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</si>
  <si>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</si>
  <si>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</si>
  <si>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</si>
  <si>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</si>
  <si>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</si>
  <si>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</si>
  <si>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</si>
  <si>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</si>
  <si>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</si>
  <si>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</si>
  <si>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</si>
  <si>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</si>
  <si>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</si>
  <si>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</si>
  <si>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</si>
  <si>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</si>
  <si>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</si>
  <si>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</si>
  <si>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</si>
  <si>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</si>
  <si>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</si>
  <si>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</si>
  <si>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</si>
  <si>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</si>
  <si>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</si>
  <si>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</si>
  <si>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</si>
  <si>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</si>
  <si>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</si>
  <si>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</si>
  <si>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</si>
  <si>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</si>
  <si>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</si>
  <si>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</si>
  <si>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</si>
  <si>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</si>
  <si>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</si>
  <si>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</si>
  <si>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</si>
  <si>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</si>
  <si>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</si>
  <si>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</si>
  <si>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</si>
  <si>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</si>
  <si>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</si>
  <si>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</si>
  <si>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</si>
  <si>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</si>
  <si>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</si>
  <si>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</si>
  <si>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</si>
  <si>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</si>
  <si>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</si>
  <si>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</si>
  <si>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</si>
  <si>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</si>
  <si>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</si>
  <si>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</si>
  <si>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</si>
  <si>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</si>
  <si>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</si>
  <si>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</si>
  <si>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</si>
  <si>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</si>
  <si>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</si>
  <si>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</si>
  <si>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</si>
  <si>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</si>
  <si>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</si>
  <si>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</si>
  <si>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</si>
  <si>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</si>
  <si>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</si>
  <si>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</si>
  <si>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</si>
  <si>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</si>
  <si>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</si>
  <si>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</si>
  <si>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</si>
  <si>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</si>
  <si>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</si>
  <si>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</si>
  <si>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</si>
  <si>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</si>
  <si>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</si>
  <si>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</si>
  <si>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</si>
  <si>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</si>
  <si>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</si>
  <si>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</si>
  <si>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</si>
  <si>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</si>
  <si>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</si>
  <si>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</si>
  <si>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</si>
  <si>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</si>
  <si>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</si>
  <si>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</si>
  <si>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</si>
  <si>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</si>
  <si>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</si>
  <si>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</si>
  <si>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</si>
  <si>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</si>
  <si>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</si>
  <si>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</si>
  <si>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</si>
  <si>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</si>
  <si>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</si>
  <si>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</si>
  <si>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</si>
  <si>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</si>
  <si>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</si>
  <si>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</si>
  <si>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</si>
  <si>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</si>
  <si>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</si>
  <si>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</si>
  <si>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</si>
  <si>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</si>
  <si>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</si>
  <si>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</si>
  <si>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</si>
  <si>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</si>
  <si>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</si>
  <si>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</si>
  <si>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</si>
  <si>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</si>
  <si>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</si>
  <si>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</si>
  <si>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</si>
  <si>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</si>
  <si>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</si>
  <si>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</si>
  <si>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</si>
  <si>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</si>
  <si>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</si>
  <si>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</si>
  <si>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</si>
  <si>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</si>
  <si>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</si>
  <si>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</si>
  <si>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</si>
  <si>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</si>
  <si>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</si>
  <si>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</si>
  <si>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</si>
  <si>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</si>
  <si>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</si>
  <si>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</si>
  <si>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</si>
  <si>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</si>
  <si>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</si>
  <si>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</si>
  <si>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</si>
  <si>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</si>
  <si>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</si>
  <si>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</si>
  <si>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</si>
  <si>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</si>
  <si>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</si>
  <si>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</si>
  <si>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</si>
  <si>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</si>
  <si>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</si>
  <si>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</si>
  <si>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</si>
  <si>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</si>
  <si>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</si>
  <si>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</si>
  <si>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</si>
  <si>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</si>
  <si>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</si>
  <si>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</si>
  <si>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</si>
  <si>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</si>
  <si>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</si>
  <si>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</si>
  <si>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</si>
  <si>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</si>
  <si>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</si>
  <si>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</si>
  <si>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</si>
  <si>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</si>
  <si>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</si>
  <si>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</si>
  <si>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</si>
  <si>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</si>
  <si>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</si>
  <si>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</si>
  <si>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</si>
  <si>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</si>
  <si>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</si>
  <si>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</si>
  <si>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</si>
  <si>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</si>
  <si>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</si>
  <si>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</si>
  <si>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</si>
  <si>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</si>
  <si>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</si>
  <si>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</si>
  <si>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</si>
  <si>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</si>
  <si>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</si>
  <si>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</si>
  <si>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</si>
  <si>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</si>
  <si>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</si>
  <si>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</si>
  <si>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</si>
  <si>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</si>
  <si>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</si>
  <si>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</si>
  <si>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</si>
  <si>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</si>
  <si>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</si>
  <si>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</si>
  <si>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</si>
  <si>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</si>
  <si>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</si>
  <si>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</si>
  <si>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</si>
  <si>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</si>
  <si>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</si>
  <si>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</si>
  <si>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</si>
  <si>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</si>
  <si>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</si>
  <si>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</si>
  <si>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</si>
  <si>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</si>
  <si>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</si>
  <si>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</si>
  <si>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</si>
  <si>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</si>
  <si>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</si>
  <si>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</si>
  <si>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</si>
  <si>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</si>
  <si>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</si>
  <si>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</si>
  <si>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</si>
  <si>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</si>
  <si>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</si>
  <si>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</si>
  <si>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</si>
  <si>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</si>
  <si>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</si>
  <si>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</si>
  <si>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</si>
  <si>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</si>
  <si>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</si>
  <si>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</si>
  <si>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</si>
  <si>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</si>
  <si>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</si>
  <si>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</si>
  <si>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</si>
  <si>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</si>
  <si>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</si>
  <si>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</si>
  <si>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</si>
  <si>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</si>
  <si>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</si>
  <si>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</si>
  <si>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</si>
  <si>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</si>
  <si>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</si>
  <si>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</si>
  <si>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</si>
  <si>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</si>
  <si>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</si>
  <si>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</si>
  <si>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</si>
  <si>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</si>
  <si>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</si>
  <si>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</si>
  <si>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</si>
  <si>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</si>
  <si>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</si>
  <si>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</si>
  <si>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</si>
  <si>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</si>
  <si>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</si>
  <si>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</si>
  <si>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</si>
  <si>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</si>
  <si>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</si>
  <si>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</si>
  <si>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</si>
  <si>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</si>
  <si>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</si>
  <si>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</si>
  <si>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</si>
  <si>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</si>
  <si>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</si>
  <si>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</si>
  <si>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</si>
  <si>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</si>
  <si>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</si>
  <si>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</si>
  <si>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</si>
  <si>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</si>
  <si>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</si>
  <si>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</si>
  <si>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</si>
  <si>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</si>
  <si>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</si>
  <si>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</si>
  <si>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</si>
  <si>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</si>
  <si>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</si>
  <si>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</si>
  <si>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</si>
  <si>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</si>
  <si>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</si>
  <si>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</si>
  <si>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</si>
  <si>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</si>
  <si>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</si>
  <si>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</si>
  <si>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</si>
  <si>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</si>
  <si>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</si>
  <si>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</si>
  <si>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</si>
  <si>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</si>
  <si>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</si>
  <si>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</si>
  <si>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</si>
  <si>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</si>
  <si>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</si>
  <si>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</si>
  <si>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</si>
  <si>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</si>
  <si>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</si>
  <si>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</si>
  <si>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</si>
  <si>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</si>
  <si>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</si>
  <si>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</si>
  <si>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</si>
  <si>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</si>
  <si>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</si>
  <si>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</si>
  <si>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</si>
  <si>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</si>
  <si>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</si>
  <si>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</si>
  <si>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</si>
  <si>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</si>
  <si>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</si>
  <si>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</si>
  <si>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</si>
  <si>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</si>
  <si>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</si>
  <si>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</si>
  <si>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</si>
  <si>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</si>
  <si>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</si>
  <si>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</si>
  <si>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</si>
  <si>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</si>
  <si>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</si>
  <si>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</si>
  <si>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</si>
  <si>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</si>
  <si>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</si>
  <si>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</si>
  <si>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</si>
  <si>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</si>
  <si>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</si>
  <si>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</si>
  <si>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</si>
  <si>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</si>
  <si>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</si>
  <si>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</si>
  <si>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</si>
  <si>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</si>
  <si>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</si>
  <si>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</si>
  <si>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</si>
  <si>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</si>
  <si>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</si>
  <si>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</si>
  <si>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</si>
  <si>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</si>
  <si>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</si>
  <si>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</si>
  <si>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</si>
  <si>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</si>
  <si>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</si>
  <si>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</si>
  <si>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</si>
  <si>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</si>
  <si>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</si>
  <si>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</si>
  <si>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</si>
  <si>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</si>
  <si>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</si>
  <si>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</si>
  <si>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</si>
  <si>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</si>
  <si>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</si>
  <si>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</si>
  <si>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</si>
  <si>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</si>
  <si>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</si>
  <si>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</si>
  <si>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</si>
  <si>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</si>
  <si>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</si>
  <si>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</si>
  <si>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</si>
  <si>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</si>
  <si>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</si>
  <si>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</si>
  <si>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</si>
  <si>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</si>
  <si>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</si>
  <si>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</si>
  <si>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</si>
  <si>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</si>
  <si>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</si>
  <si>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</si>
  <si>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</si>
  <si>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</si>
  <si>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</si>
  <si>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</si>
  <si>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</si>
  <si>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</si>
  <si>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</si>
  <si>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</si>
  <si>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</si>
  <si>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</si>
  <si>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</si>
  <si>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</si>
  <si>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</si>
  <si>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</si>
  <si>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</si>
  <si>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</si>
  <si>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</si>
  <si>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</si>
  <si>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</si>
  <si>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</si>
  <si>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</si>
  <si>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</si>
  <si>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</si>
  <si>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</si>
  <si>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</si>
  <si>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</si>
  <si>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</si>
  <si>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</si>
  <si>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</si>
  <si>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</si>
  <si>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</si>
  <si>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</si>
  <si>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</si>
  <si>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</si>
  <si>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</si>
  <si>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</si>
  <si>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</si>
  <si>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</si>
  <si>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</si>
  <si>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</si>
  <si>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</si>
  <si>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</si>
  <si>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</si>
  <si>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</si>
  <si>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</si>
  <si>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</si>
  <si>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</si>
  <si>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</si>
  <si>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</si>
  <si>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</si>
  <si>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</si>
  <si>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</si>
  <si>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</si>
  <si>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</si>
  <si>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</si>
  <si>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</si>
  <si>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</si>
  <si>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</si>
  <si>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</si>
  <si>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</si>
  <si>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</si>
  <si>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</si>
  <si>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</si>
  <si>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</si>
  <si>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</si>
  <si>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</si>
  <si>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</si>
  <si>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</si>
  <si>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</si>
  <si>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</si>
  <si>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</si>
  <si>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</si>
  <si>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</si>
  <si>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</si>
  <si>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</si>
  <si>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</si>
  <si>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</si>
  <si>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</si>
  <si>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</si>
  <si>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</si>
  <si>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</si>
  <si>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</si>
  <si>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</si>
  <si>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</si>
  <si>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</si>
  <si>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</si>
  <si>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</si>
  <si>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</si>
  <si>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</si>
  <si>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</si>
  <si>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</si>
  <si>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</si>
  <si>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</si>
  <si>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</si>
  <si>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</si>
  <si>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</si>
  <si>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</si>
  <si>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</si>
  <si>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</si>
  <si>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</si>
  <si>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</si>
  <si>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</si>
  <si>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</si>
  <si>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</si>
  <si>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</si>
  <si>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</si>
  <si>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</si>
  <si>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</si>
  <si>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</si>
  <si>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</si>
  <si>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</si>
  <si>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</si>
  <si>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</si>
  <si>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</si>
  <si>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</si>
  <si>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</si>
  <si>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</si>
  <si>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</si>
  <si>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</si>
  <si>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</si>
  <si>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</si>
  <si>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</si>
  <si>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</si>
  <si>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</si>
  <si>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</si>
  <si>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</si>
  <si>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</si>
  <si>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</si>
  <si>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</si>
  <si>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</si>
  <si>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</si>
  <si>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</si>
  <si>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</si>
  <si>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</si>
  <si>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</si>
  <si>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</si>
  <si>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</si>
  <si>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</si>
  <si>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</si>
  <si>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</si>
  <si>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</si>
  <si>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</si>
  <si>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</si>
  <si>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</si>
  <si>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</si>
  <si>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</si>
  <si>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</si>
  <si>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</si>
  <si>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</si>
  <si>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</si>
  <si>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</si>
  <si>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</si>
  <si>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</si>
  <si>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</si>
  <si>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</si>
  <si>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</si>
  <si>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</si>
  <si>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</si>
  <si>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</si>
  <si>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</si>
  <si>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</si>
  <si>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</si>
  <si>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</si>
  <si>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</si>
  <si>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</si>
  <si>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</si>
  <si>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</si>
  <si>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</si>
  <si>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</si>
  <si>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</si>
  <si>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</si>
  <si>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</si>
  <si>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</si>
  <si>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</si>
  <si>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</si>
  <si>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</si>
  <si>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</si>
  <si>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</si>
  <si>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</si>
  <si>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</si>
  <si>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</si>
  <si>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</si>
  <si>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</si>
  <si>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</si>
  <si>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</si>
  <si>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</si>
  <si>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</si>
  <si>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</si>
  <si>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</si>
  <si>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</si>
  <si>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</si>
  <si>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</si>
  <si>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</si>
  <si>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</si>
  <si>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</si>
  <si>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</si>
  <si>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</si>
  <si>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</si>
  <si>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</si>
  <si>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</si>
  <si>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</si>
  <si>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</si>
  <si>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</si>
  <si>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</si>
  <si>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</si>
  <si>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</si>
  <si>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</si>
  <si>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</si>
  <si>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</si>
  <si>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</si>
  <si>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</si>
  <si>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</si>
  <si>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</si>
  <si>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</si>
  <si>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</si>
  <si>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</si>
  <si>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</si>
  <si>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</si>
  <si>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</si>
  <si>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</si>
  <si>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</si>
  <si>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</si>
  <si>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</si>
  <si>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</si>
  <si>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</si>
  <si>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</si>
  <si>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</si>
  <si>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</si>
  <si>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</si>
  <si>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</si>
  <si>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</si>
  <si>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</si>
  <si>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</si>
  <si>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</si>
  <si>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</si>
  <si>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</si>
  <si>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</si>
  <si>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</si>
  <si>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</si>
  <si>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</si>
  <si>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</si>
  <si>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</si>
  <si>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</si>
  <si>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</si>
  <si>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</si>
  <si>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</si>
  <si>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</si>
  <si>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</si>
  <si>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</si>
  <si>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</si>
  <si>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</si>
  <si>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</si>
  <si>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</si>
  <si>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</si>
  <si>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</si>
  <si>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</si>
  <si>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</si>
  <si>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</si>
  <si>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</si>
  <si>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</si>
  <si>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</si>
  <si>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</si>
  <si>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</si>
  <si>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</si>
  <si>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</si>
  <si>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</si>
  <si>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</si>
  <si>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</si>
  <si>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</si>
  <si>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</si>
  <si>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</si>
  <si>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</si>
  <si>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</si>
  <si>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</si>
  <si>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</si>
  <si>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</si>
  <si>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</si>
  <si>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</si>
  <si>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</si>
  <si>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</si>
  <si>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</si>
  <si>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</si>
  <si>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</si>
  <si>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</si>
  <si>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</si>
  <si>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</si>
  <si>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</si>
  <si>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</si>
  <si>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</si>
  <si>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</si>
  <si>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</si>
  <si>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</si>
  <si>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</si>
  <si>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</si>
  <si>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</si>
  <si>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</si>
  <si>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</si>
  <si>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</si>
  <si>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</si>
  <si>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</si>
  <si>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</si>
  <si>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</si>
  <si>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</si>
  <si>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</si>
  <si>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</si>
  <si>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</si>
  <si>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</si>
  <si>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</si>
  <si>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</si>
  <si>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</si>
  <si>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</si>
  <si>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</si>
  <si>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</si>
  <si>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</si>
  <si>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</si>
  <si>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</si>
  <si>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</si>
  <si>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</si>
  <si>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</si>
  <si>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</si>
  <si>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</si>
  <si>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</si>
  <si>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</si>
  <si>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</si>
  <si>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</si>
  <si>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</si>
  <si>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</si>
  <si>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</si>
  <si>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</si>
  <si>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</si>
  <si>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</si>
  <si>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</si>
  <si>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</si>
  <si>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</si>
  <si>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</si>
  <si>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</si>
  <si>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</si>
  <si>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</si>
  <si>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</si>
  <si>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</si>
  <si>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</si>
  <si>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</si>
  <si>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</si>
  <si>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</si>
  <si>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</si>
  <si>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</si>
  <si>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</si>
  <si>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</si>
  <si>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</si>
  <si>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</si>
  <si>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</si>
  <si>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</si>
  <si>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</si>
  <si>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</si>
  <si>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</si>
  <si>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</si>
  <si>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</si>
  <si>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</si>
  <si>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</si>
  <si>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</si>
  <si>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</si>
  <si>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</si>
  <si>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</si>
  <si>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</si>
  <si>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</si>
  <si>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</si>
  <si>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</si>
  <si>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</si>
  <si>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</si>
  <si>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</si>
  <si>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</si>
  <si>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</si>
  <si>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</si>
  <si>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</si>
  <si>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</si>
  <si>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</si>
  <si>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</si>
  <si>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</si>
  <si>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</si>
  <si>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</si>
  <si>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</si>
  <si>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</si>
  <si>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</si>
  <si>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</si>
  <si>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</si>
  <si>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</si>
  <si>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</si>
  <si>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</si>
  <si>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</si>
  <si>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</si>
  <si>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</si>
  <si>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</si>
  <si>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</si>
  <si>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</si>
  <si>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</si>
  <si>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</si>
  <si>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</si>
  <si>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</si>
  <si>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</si>
  <si>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</si>
  <si>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</si>
  <si>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</si>
  <si>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</si>
  <si>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</si>
  <si>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</si>
  <si>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</si>
  <si>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</si>
  <si>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</si>
  <si>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</si>
  <si>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</si>
  <si>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</si>
  <si>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</si>
  <si>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</si>
  <si>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</si>
  <si>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</si>
  <si>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</si>
  <si>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</si>
  <si>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</si>
  <si>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</si>
  <si>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</si>
  <si>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</si>
  <si>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</si>
  <si>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</si>
  <si>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</si>
  <si>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</si>
  <si>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</si>
  <si>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</si>
  <si>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</si>
  <si>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</si>
  <si>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</si>
  <si>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</si>
  <si>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</si>
  <si>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</si>
  <si>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</si>
  <si>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</si>
  <si>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</si>
  <si>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</si>
  <si>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</si>
  <si>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</si>
  <si>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</si>
  <si>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</si>
  <si>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</si>
  <si>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</si>
  <si>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</si>
  <si>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</si>
  <si>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</si>
  <si>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</si>
  <si>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</si>
  <si>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</si>
  <si>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</si>
  <si>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</si>
  <si>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</si>
  <si>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</si>
  <si>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</si>
  <si>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</si>
  <si>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</si>
  <si>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</si>
  <si>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</si>
  <si>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</si>
  <si>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</si>
  <si>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</si>
  <si>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</si>
  <si>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</si>
  <si>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</si>
  <si>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</si>
  <si>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</si>
  <si>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</si>
  <si>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</si>
  <si>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</si>
  <si>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</si>
  <si>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</si>
  <si>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</si>
  <si>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</si>
  <si>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</si>
  <si>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</si>
  <si>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</si>
  <si>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</si>
  <si>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</si>
  <si>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</si>
  <si>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</si>
  <si>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</si>
  <si>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</si>
  <si>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</si>
  <si>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</si>
  <si>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</si>
  <si>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</si>
  <si>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</si>
  <si>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</si>
  <si>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</si>
  <si>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</si>
  <si>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</si>
  <si>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</si>
  <si>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</si>
  <si>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</si>
  <si>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</si>
  <si>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</si>
  <si>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</si>
  <si>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</si>
  <si>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</si>
  <si>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</si>
  <si>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</si>
  <si>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</si>
  <si>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</si>
  <si>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</si>
  <si>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</si>
  <si>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</si>
  <si>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</si>
  <si>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</si>
  <si>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</si>
  <si>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</si>
  <si>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</si>
  <si>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</si>
  <si>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</si>
  <si>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</si>
  <si>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</si>
  <si>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</si>
  <si>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</si>
  <si>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</si>
  <si>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</si>
  <si>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</si>
  <si>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</si>
  <si>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</si>
  <si>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</si>
  <si>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</si>
  <si>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</si>
  <si>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</si>
  <si>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</si>
  <si>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</si>
  <si>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</si>
  <si>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</si>
  <si>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</si>
  <si>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</si>
  <si>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</si>
  <si>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</si>
  <si>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</si>
  <si>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</si>
  <si>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</si>
  <si>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</si>
  <si>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</si>
  <si>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</si>
  <si>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</si>
  <si>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</si>
  <si>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</si>
  <si>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</si>
  <si>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</si>
  <si>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</si>
  <si>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</si>
  <si>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</si>
  <si>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</si>
  <si>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</si>
  <si>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</si>
  <si>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</si>
  <si>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</si>
  <si>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</si>
  <si>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</si>
  <si>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</si>
  <si>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</si>
  <si>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</si>
  <si>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</si>
  <si>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</si>
  <si>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</si>
  <si>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</si>
  <si>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</si>
  <si>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</si>
  <si>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</si>
  <si>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</si>
  <si>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</si>
  <si>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</si>
  <si>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</si>
  <si>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</si>
  <si>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</si>
  <si>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</si>
  <si>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</si>
  <si>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</si>
  <si>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</si>
  <si>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</si>
  <si>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</si>
  <si>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</si>
  <si>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</si>
  <si>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</si>
  <si>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</si>
  <si>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</si>
  <si>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</si>
  <si>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</si>
  <si>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</si>
  <si>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</si>
  <si>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</si>
  <si>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</si>
  <si>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</si>
  <si>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</si>
  <si>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</si>
  <si>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</si>
  <si>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</si>
  <si>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</si>
  <si>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</si>
  <si>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</si>
  <si>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</si>
  <si>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</si>
  <si>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</si>
  <si>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</si>
  <si>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</si>
  <si>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</si>
  <si>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</si>
  <si>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</si>
  <si>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</si>
  <si>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</si>
  <si>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</si>
  <si>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</si>
  <si>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</si>
  <si>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</si>
  <si>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</si>
  <si>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</si>
  <si>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</si>
  <si>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</si>
  <si>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</si>
  <si>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</si>
  <si>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</si>
  <si>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</si>
  <si>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</si>
  <si>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</si>
  <si>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</si>
  <si>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</si>
  <si>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</si>
  <si>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</si>
  <si>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</si>
  <si>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</si>
  <si>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</si>
  <si>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</si>
  <si>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</si>
  <si>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</si>
  <si>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</si>
  <si>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</si>
  <si>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</si>
  <si>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</si>
  <si>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</si>
  <si>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</si>
  <si>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</si>
  <si>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</si>
  <si>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</si>
  <si>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</si>
  <si>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</si>
  <si>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</si>
  <si>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</si>
  <si>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</si>
  <si>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</si>
  <si>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</si>
  <si>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</si>
  <si>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</si>
  <si>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</si>
  <si>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</si>
  <si>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</si>
  <si>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</si>
  <si>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</si>
  <si>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</si>
  <si>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</si>
  <si>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</si>
  <si>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</si>
  <si>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</si>
  <si>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</si>
  <si>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</si>
  <si>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</si>
  <si>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</si>
  <si>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</si>
  <si>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</si>
  <si>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</si>
  <si>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</si>
  <si>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</si>
  <si>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</si>
  <si>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</si>
  <si>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</si>
  <si>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</si>
  <si>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</si>
  <si>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</si>
  <si>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</si>
  <si>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</si>
  <si>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</si>
  <si>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</si>
  <si>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</si>
  <si>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</si>
  <si>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</si>
  <si>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</si>
  <si>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</si>
  <si>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</si>
  <si>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</si>
  <si>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</si>
  <si>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</si>
  <si>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</si>
  <si>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</si>
  <si>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</si>
  <si>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</si>
  <si>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</si>
  <si>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</si>
  <si>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</si>
  <si>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</si>
  <si>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</si>
  <si>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</si>
  <si>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</si>
  <si>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</si>
  <si>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</si>
  <si>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</si>
  <si>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</si>
  <si>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</si>
  <si>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</si>
  <si>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</si>
  <si>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</si>
  <si>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</si>
  <si>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</si>
  <si>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</si>
  <si>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</si>
  <si>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</si>
  <si>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</si>
  <si>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</si>
  <si>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</si>
  <si>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</si>
  <si>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</si>
  <si>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</si>
  <si>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</si>
  <si>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</si>
  <si>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</si>
  <si>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</si>
  <si>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</si>
  <si>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</si>
  <si>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</si>
  <si>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</si>
  <si>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</si>
  <si>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</si>
  <si>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</si>
  <si>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</si>
  <si>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</si>
  <si>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</si>
  <si>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</si>
  <si>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</si>
  <si>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</si>
  <si>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</si>
  <si>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</si>
  <si>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</si>
  <si>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</si>
  <si>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</si>
  <si>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</si>
  <si>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</si>
  <si>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</si>
  <si>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</si>
  <si>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</si>
  <si>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</si>
  <si>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</si>
  <si>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</si>
  <si>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</si>
  <si>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</si>
  <si>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</si>
  <si>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</si>
  <si>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</si>
  <si>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</si>
  <si>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</si>
  <si>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</si>
  <si>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</si>
  <si>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</si>
  <si>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</si>
  <si>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</si>
  <si>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</si>
  <si>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</si>
  <si>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</si>
  <si>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</si>
  <si>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</si>
  <si>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</si>
  <si>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</si>
  <si>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</si>
  <si>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</si>
  <si>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</si>
  <si>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</si>
  <si>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</si>
  <si>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</si>
  <si>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</si>
  <si>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</si>
  <si>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</si>
  <si>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</si>
  <si>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</si>
  <si>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</si>
  <si>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</si>
  <si>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</si>
  <si>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</si>
  <si>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</si>
  <si>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</si>
  <si>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</si>
  <si>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</si>
  <si>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</si>
  <si>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</si>
  <si>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</si>
  <si>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</si>
  <si>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</si>
  <si>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</si>
  <si>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</si>
  <si>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</si>
  <si>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</si>
  <si>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</si>
  <si>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</si>
  <si>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</si>
  <si>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</si>
  <si>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</si>
  <si>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</si>
  <si>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</si>
  <si>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</si>
  <si>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</si>
  <si>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</si>
  <si>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</si>
  <si>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</si>
  <si>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</si>
  <si>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</si>
  <si>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</si>
  <si>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</si>
  <si>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</si>
  <si>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</si>
  <si>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</si>
  <si>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</si>
  <si>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</si>
  <si>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</si>
  <si>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</si>
  <si>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</si>
  <si>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</si>
  <si>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</si>
  <si>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</si>
  <si>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</si>
  <si>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</si>
  <si>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</si>
  <si>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</si>
  <si>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</si>
  <si>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</si>
  <si>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</si>
  <si>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</si>
  <si>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</si>
  <si>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</si>
  <si>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</si>
  <si>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</si>
  <si>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</si>
  <si>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</si>
  <si>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</si>
  <si>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</si>
  <si>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</si>
  <si>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</si>
  <si>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</si>
  <si>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</si>
  <si>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</si>
  <si>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</si>
  <si>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</si>
  <si>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</si>
  <si>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</si>
  <si>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</si>
  <si>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</si>
  <si>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</si>
  <si>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</si>
  <si>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</si>
  <si>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</si>
  <si>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</si>
  <si>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</si>
  <si>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</si>
  <si>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</si>
  <si>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</si>
  <si>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</si>
  <si>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</si>
  <si>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</si>
  <si>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</si>
  <si>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</si>
  <si>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</si>
  <si>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</si>
  <si>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</si>
  <si>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</si>
  <si>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</si>
  <si>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</si>
  <si>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</si>
  <si>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</si>
  <si>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</si>
  <si>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</si>
  <si>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</si>
  <si>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</si>
  <si>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</si>
  <si>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</si>
  <si>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</si>
  <si>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</si>
  <si>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</si>
  <si>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</si>
  <si>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</si>
  <si>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</si>
  <si>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</si>
  <si>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</si>
  <si>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</si>
  <si>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</si>
  <si>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</si>
  <si>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</si>
  <si>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</si>
  <si>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</si>
  <si>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</si>
  <si>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</si>
  <si>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</si>
  <si>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</si>
  <si>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</si>
  <si>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</si>
  <si>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</si>
  <si>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</si>
  <si>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</si>
  <si>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</si>
  <si>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</si>
  <si>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</si>
  <si>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</si>
  <si>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</si>
  <si>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</si>
  <si>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</si>
  <si>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</si>
  <si>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</si>
  <si>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</si>
  <si>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</si>
  <si>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</si>
  <si>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</si>
  <si>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</si>
  <si>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</si>
  <si>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</si>
  <si>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</si>
  <si>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</si>
  <si>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</si>
  <si>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</si>
  <si>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</si>
  <si>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</si>
  <si>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</si>
  <si>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</si>
  <si>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</si>
  <si>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</si>
  <si>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</si>
  <si>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</si>
  <si>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</si>
  <si>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</si>
  <si>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</si>
  <si>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</si>
  <si>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</si>
  <si>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</si>
  <si>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</si>
  <si>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</si>
  <si>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</si>
  <si>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</si>
  <si>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</si>
  <si>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</si>
  <si>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</si>
  <si>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</si>
  <si>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</si>
  <si>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</si>
  <si>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</si>
  <si>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</si>
  <si>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</si>
  <si>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</si>
  <si>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</si>
  <si>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</si>
  <si>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</si>
  <si>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</si>
  <si>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</si>
  <si>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</si>
  <si>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</si>
  <si>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</si>
  <si>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</si>
  <si>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</si>
  <si>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</si>
  <si>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</si>
  <si>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</si>
  <si>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</si>
  <si>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</si>
  <si>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</si>
  <si>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</si>
  <si>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</si>
  <si>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</si>
  <si>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</si>
  <si>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</si>
  <si>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</si>
  <si>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</si>
  <si>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</si>
  <si>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</si>
  <si>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</si>
  <si>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</si>
  <si>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</si>
  <si>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</si>
  <si>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</si>
  <si>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</si>
  <si>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</si>
  <si>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</si>
  <si>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</si>
  <si>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</si>
  <si>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</si>
  <si>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</si>
  <si>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</si>
  <si>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</si>
  <si>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</si>
  <si>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</si>
  <si>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</si>
  <si>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</si>
  <si>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</si>
  <si>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</si>
  <si>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</si>
  <si>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</si>
  <si>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</si>
  <si>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</si>
  <si>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</si>
  <si>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</si>
  <si>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</si>
  <si>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</si>
  <si>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</si>
  <si>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</si>
  <si>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</si>
  <si>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</si>
  <si>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</si>
  <si>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</si>
  <si>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</si>
  <si>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</si>
  <si>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</si>
  <si>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</si>
  <si>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</si>
  <si>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</si>
  <si>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</si>
  <si>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</si>
  <si>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</si>
  <si>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</si>
  <si>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</si>
  <si>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</si>
  <si>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</si>
  <si>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</si>
  <si>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</si>
  <si>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</si>
  <si>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</si>
  <si>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</si>
  <si>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</si>
  <si>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</si>
  <si>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</si>
  <si>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</si>
  <si>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</si>
  <si>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</si>
  <si>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</si>
  <si>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</si>
  <si>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</si>
  <si>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</si>
  <si>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</si>
  <si>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</si>
  <si>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</si>
  <si>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</si>
  <si>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</si>
  <si>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</si>
  <si>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</si>
  <si>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</si>
  <si>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</si>
  <si>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</si>
  <si>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</si>
  <si>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</si>
  <si>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</si>
  <si>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</si>
  <si>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</si>
  <si>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</si>
  <si>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</si>
  <si>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</si>
  <si>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</si>
  <si>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</si>
  <si>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</si>
  <si>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</si>
  <si>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</si>
  <si>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</si>
  <si>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</si>
  <si>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</si>
  <si>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</si>
  <si>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</si>
  <si>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</si>
  <si>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</si>
  <si>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</si>
  <si>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</si>
  <si>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</si>
  <si>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</si>
  <si>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</si>
  <si>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</si>
  <si>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</si>
  <si>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</si>
  <si>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</si>
  <si>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</si>
  <si>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</si>
  <si>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</si>
  <si>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</si>
  <si>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</si>
  <si>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</si>
  <si>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</si>
  <si>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</si>
  <si>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</si>
  <si>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</si>
  <si>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</si>
  <si>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</si>
  <si>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</si>
  <si>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</si>
  <si>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</si>
  <si>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</si>
  <si>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</si>
  <si>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</si>
  <si>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</si>
  <si>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</si>
  <si>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</si>
  <si>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</si>
  <si>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</si>
  <si>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</si>
  <si>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</si>
  <si>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</si>
  <si>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</si>
  <si>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</si>
  <si>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</si>
  <si>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</si>
  <si>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</si>
  <si>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</si>
  <si>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</si>
  <si>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</si>
  <si>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</si>
  <si>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</si>
  <si>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</si>
  <si>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</si>
  <si>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</si>
  <si>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</si>
  <si>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</si>
  <si>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</si>
  <si>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</si>
  <si>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</si>
  <si>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</si>
  <si>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</si>
  <si>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</si>
  <si>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</si>
  <si>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</si>
  <si>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</si>
  <si>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</si>
  <si>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</si>
  <si>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</si>
  <si>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</si>
  <si>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</si>
  <si>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</si>
  <si>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</si>
  <si>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</si>
  <si>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</si>
  <si>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</si>
  <si>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</si>
  <si>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</si>
  <si>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</si>
  <si>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</si>
  <si>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</si>
  <si>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</si>
  <si>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</si>
  <si>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</si>
  <si>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</si>
  <si>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</si>
  <si>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</si>
  <si>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</si>
  <si>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</si>
  <si>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</si>
  <si>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</si>
  <si>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</si>
  <si>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</si>
  <si>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</si>
  <si>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</si>
  <si>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</si>
  <si>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</si>
  <si>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</si>
  <si>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</si>
  <si>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</si>
  <si>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</si>
  <si>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</si>
  <si>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</si>
  <si>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</si>
  <si>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</si>
  <si>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</si>
  <si>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</si>
  <si>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</si>
  <si>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</si>
  <si>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</si>
  <si>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</si>
  <si>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</si>
  <si>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</si>
  <si>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</si>
  <si>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</si>
  <si>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</si>
  <si>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</si>
  <si>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</si>
  <si>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</si>
  <si>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</si>
  <si>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</si>
  <si>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</si>
  <si>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</si>
  <si>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</si>
  <si>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</si>
  <si>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</si>
  <si>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</si>
  <si>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</si>
  <si>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</si>
  <si>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</si>
  <si>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</si>
  <si>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</si>
  <si>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</si>
  <si>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</si>
  <si>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</si>
  <si>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</si>
  <si>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</si>
  <si>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</si>
  <si>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</si>
  <si>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</si>
  <si>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</si>
  <si>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</si>
  <si>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</si>
  <si>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</si>
  <si>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</si>
  <si>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</si>
  <si>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</si>
  <si>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</si>
  <si>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</si>
  <si>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</si>
  <si>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</si>
  <si>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</si>
  <si>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</si>
  <si>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</si>
  <si>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</si>
  <si>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</si>
  <si>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</si>
  <si>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</si>
  <si>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</si>
  <si>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</si>
  <si>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</si>
  <si>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</si>
  <si>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</si>
  <si>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</si>
  <si>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</si>
  <si>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</si>
  <si>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</si>
  <si>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</si>
  <si>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</si>
  <si>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</si>
  <si>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</si>
  <si>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</si>
  <si>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</si>
  <si>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</si>
  <si>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</si>
  <si>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</si>
  <si>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</si>
  <si>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</si>
  <si>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</si>
  <si>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</si>
  <si>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</si>
  <si>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</si>
  <si>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</si>
  <si>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</si>
  <si>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</si>
  <si>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</si>
  <si>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</si>
  <si>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</si>
  <si>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</si>
  <si>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</si>
  <si>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</si>
  <si>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</si>
  <si>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</si>
  <si>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</si>
  <si>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</si>
  <si>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</si>
  <si>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</si>
  <si>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</si>
  <si>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</si>
  <si>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</si>
  <si>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</si>
  <si>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</si>
  <si>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</si>
  <si>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</si>
  <si>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</si>
  <si>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</si>
  <si>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</si>
  <si>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</si>
  <si>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</si>
  <si>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</si>
  <si>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</si>
  <si>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</si>
  <si>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</si>
  <si>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</si>
  <si>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</si>
  <si>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</si>
  <si>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</si>
  <si>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</si>
  <si>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</si>
  <si>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</si>
  <si>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</si>
  <si>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</si>
  <si>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</si>
  <si>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</si>
  <si>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</si>
  <si>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</si>
  <si>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</si>
  <si>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</si>
  <si>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</si>
  <si>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</si>
  <si>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</si>
  <si>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</si>
  <si>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</si>
  <si>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</si>
  <si>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</si>
  <si>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</si>
  <si>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</si>
  <si>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</si>
  <si>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</si>
  <si>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</si>
  <si>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</si>
  <si>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</si>
  <si>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</si>
  <si>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</si>
  <si>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</si>
  <si>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</si>
  <si>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</si>
  <si>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</si>
  <si>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</si>
  <si>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</si>
  <si>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</si>
  <si>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</si>
  <si>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</si>
  <si>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</si>
  <si>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</si>
  <si>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</si>
  <si>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</si>
  <si>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</si>
  <si>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</si>
  <si>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</si>
  <si>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</si>
  <si>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</si>
  <si>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</si>
  <si>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</si>
  <si>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</si>
  <si>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</si>
  <si>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</si>
  <si>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</si>
  <si>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</si>
  <si>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</si>
  <si>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</si>
  <si>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</si>
  <si>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</si>
  <si>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</si>
  <si>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</si>
  <si>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</si>
  <si>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</si>
  <si>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</si>
  <si>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</si>
  <si>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</si>
  <si>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</si>
  <si>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</si>
  <si>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</si>
  <si>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</si>
  <si>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</si>
  <si>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</si>
  <si>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</si>
  <si>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</si>
  <si>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</si>
  <si>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</si>
  <si>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</si>
  <si>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</si>
  <si>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</si>
  <si>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</si>
  <si>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</si>
  <si>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</si>
  <si>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</si>
  <si>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</si>
  <si>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</si>
  <si>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</si>
  <si>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</si>
  <si>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</si>
  <si>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</si>
  <si>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</si>
  <si>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</si>
  <si>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</si>
  <si>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</si>
  <si>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</si>
  <si>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</si>
  <si>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</si>
  <si>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</si>
  <si>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</si>
  <si>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</si>
  <si>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</si>
  <si>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</si>
  <si>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</si>
  <si>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</si>
  <si>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</si>
  <si>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</si>
  <si>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</si>
  <si>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</si>
  <si>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</si>
  <si>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</si>
  <si>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</si>
  <si>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</si>
  <si>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</si>
  <si>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</si>
  <si>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</si>
  <si>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</si>
  <si>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</si>
  <si>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</si>
  <si>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</si>
  <si>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</si>
  <si>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</si>
  <si>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</si>
  <si>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</si>
  <si>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</si>
  <si>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</si>
  <si>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</si>
  <si>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</si>
  <si>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</si>
  <si>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</si>
  <si>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</si>
  <si>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</si>
  <si>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</si>
  <si>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</si>
  <si>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</si>
  <si>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</si>
  <si>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</si>
  <si>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</si>
  <si>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</si>
  <si>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</si>
  <si>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</si>
  <si>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</si>
  <si>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</si>
  <si>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</si>
  <si>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</si>
  <si>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</si>
  <si>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</si>
  <si>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</si>
  <si>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</si>
  <si>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</si>
  <si>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</si>
  <si>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</si>
  <si>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</si>
  <si>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</si>
  <si>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</si>
  <si>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</si>
  <si>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</si>
  <si>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</si>
  <si>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</si>
  <si>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</si>
  <si>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</si>
  <si>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</si>
  <si>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</si>
  <si>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</si>
  <si>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</si>
  <si>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</si>
  <si>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</si>
  <si>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</si>
  <si>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</si>
  <si>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</si>
  <si>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</si>
  <si>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</si>
  <si>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</si>
  <si>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</si>
  <si>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</si>
  <si>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</si>
  <si>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</si>
  <si>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</si>
  <si>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</si>
  <si>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</si>
  <si>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</si>
  <si>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</si>
  <si>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</si>
  <si>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</si>
  <si>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</si>
  <si>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</si>
  <si>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</si>
  <si>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</si>
  <si>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</si>
  <si>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</si>
  <si>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</si>
  <si>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</si>
  <si>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</si>
  <si>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</si>
  <si>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</si>
  <si>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</si>
  <si>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</si>
  <si>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</si>
  <si>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</si>
  <si>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</si>
  <si>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</si>
  <si>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</si>
  <si>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</si>
  <si>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</si>
  <si>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</si>
  <si>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</si>
  <si>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</si>
  <si>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</si>
  <si>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</si>
  <si>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</si>
  <si>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</si>
  <si>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</si>
  <si>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</si>
  <si>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</si>
  <si>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</si>
  <si>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</si>
  <si>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</si>
  <si>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</si>
  <si>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</si>
  <si>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</si>
  <si>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</si>
  <si>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</si>
  <si>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</si>
  <si>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</si>
  <si>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</si>
  <si>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</si>
  <si>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</si>
  <si>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</si>
  <si>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</si>
  <si>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</si>
  <si>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</si>
  <si>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</si>
  <si>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</si>
  <si>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</si>
  <si>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</si>
  <si>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</si>
  <si>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</si>
  <si>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</si>
  <si>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</si>
  <si>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</si>
  <si>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</si>
  <si>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</si>
  <si>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</si>
  <si>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</si>
  <si>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</si>
  <si>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</si>
  <si>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</si>
  <si>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</si>
  <si>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</si>
  <si>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</si>
  <si>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</si>
  <si>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</si>
  <si>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</si>
  <si>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</si>
  <si>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</si>
  <si>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</si>
  <si>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</si>
  <si>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</si>
  <si>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</si>
  <si>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</si>
  <si>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</si>
  <si>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</si>
  <si>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</si>
  <si>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</si>
  <si>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</si>
  <si>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</si>
  <si>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</si>
  <si>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</si>
  <si>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</si>
  <si>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</si>
  <si>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</si>
  <si>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</si>
  <si>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</si>
  <si>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</si>
  <si>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</si>
  <si>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</si>
  <si>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</si>
  <si>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</si>
  <si>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</si>
  <si>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</si>
  <si>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</si>
  <si>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</si>
  <si>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</si>
  <si>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</si>
  <si>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</si>
  <si>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</si>
  <si>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</si>
  <si>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</si>
  <si>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</si>
  <si>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</si>
  <si>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</si>
  <si>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</si>
  <si>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</si>
  <si>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</si>
  <si>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</si>
  <si>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</si>
  <si>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</si>
  <si>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</si>
  <si>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</si>
  <si>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</si>
  <si>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</si>
  <si>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</si>
  <si>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</si>
  <si>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</si>
  <si>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</si>
  <si>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</si>
  <si>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</si>
  <si>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</si>
  <si>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</si>
  <si>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</si>
  <si>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</si>
  <si>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</si>
  <si>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</si>
  <si>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</si>
  <si>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</si>
  <si>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</si>
  <si>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</si>
  <si>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</si>
  <si>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</si>
  <si>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</si>
  <si>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</si>
  <si>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</si>
  <si>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</si>
  <si>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</si>
  <si>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</si>
  <si>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</si>
  <si>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</si>
  <si>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</si>
  <si>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</si>
  <si>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</si>
  <si>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</si>
  <si>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</si>
  <si>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</si>
  <si>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</si>
  <si>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</si>
  <si>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</si>
  <si>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</si>
  <si>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</si>
  <si>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</si>
  <si>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</si>
  <si>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</si>
  <si>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</si>
  <si>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</si>
  <si>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</si>
  <si>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</si>
  <si>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</si>
  <si>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</si>
  <si>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</si>
  <si>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</si>
  <si>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</si>
  <si>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</si>
  <si>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</si>
  <si>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</si>
  <si>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</si>
  <si>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</si>
  <si>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</si>
  <si>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</si>
  <si>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</si>
  <si>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</si>
  <si>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</si>
  <si>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</si>
  <si>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</si>
  <si>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</si>
  <si>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</si>
  <si>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</si>
  <si>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</si>
  <si>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</si>
  <si>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</si>
  <si>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</si>
  <si>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</si>
  <si>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</si>
  <si>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</si>
  <si>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</si>
  <si>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</si>
  <si>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</si>
  <si>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</si>
  <si>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</si>
  <si>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</si>
  <si>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</si>
  <si>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</si>
  <si>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</si>
  <si>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</si>
  <si>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</si>
  <si>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</si>
  <si>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</si>
  <si>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</si>
  <si>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</si>
  <si>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</si>
  <si>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</si>
  <si>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</si>
  <si>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</si>
  <si>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</si>
  <si>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</si>
  <si>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</si>
  <si>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</si>
  <si>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</si>
  <si>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</si>
  <si>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</si>
  <si>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</si>
  <si>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</si>
  <si>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</si>
  <si>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</si>
  <si>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</si>
  <si>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</si>
  <si>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</si>
  <si>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</si>
  <si>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</si>
  <si>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</si>
  <si>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</si>
  <si>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</si>
  <si>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</si>
  <si>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</si>
  <si>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</si>
  <si>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</si>
  <si>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</si>
  <si>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</si>
  <si>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</si>
  <si>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</si>
  <si>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</si>
  <si>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</si>
  <si>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</si>
  <si>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</si>
  <si>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</si>
  <si>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</si>
  <si>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</si>
  <si>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</si>
  <si>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</si>
  <si>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</si>
  <si>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</si>
  <si>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</si>
  <si>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</si>
  <si>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</si>
  <si>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</si>
  <si>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</si>
  <si>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</si>
  <si>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</si>
  <si>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</si>
  <si>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</si>
  <si>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</si>
  <si>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</si>
  <si>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</si>
  <si>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</si>
  <si>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</si>
  <si>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</si>
  <si>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</si>
  <si>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</si>
  <si>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</si>
  <si>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</si>
  <si>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</si>
  <si>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</si>
  <si>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</si>
  <si>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</si>
  <si>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</si>
  <si>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</si>
  <si>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</si>
  <si>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</si>
  <si>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</si>
  <si>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</si>
  <si>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</si>
  <si>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</si>
  <si>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</si>
  <si>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</si>
  <si>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</si>
  <si>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</si>
  <si>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</si>
  <si>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</si>
  <si>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</si>
  <si>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</si>
  <si>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</si>
  <si>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</si>
  <si>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</si>
  <si>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</si>
  <si>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</si>
  <si>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</si>
  <si>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</si>
  <si>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</si>
  <si>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</si>
  <si>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</si>
  <si>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</si>
  <si>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</si>
  <si>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</si>
  <si>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</si>
  <si>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</si>
  <si>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</si>
  <si>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</si>
  <si>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</si>
  <si>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</si>
  <si>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</si>
  <si>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</si>
  <si>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</si>
  <si>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</si>
  <si>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</si>
  <si>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</si>
  <si>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</si>
  <si>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</si>
  <si>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</si>
  <si>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</si>
  <si>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</si>
  <si>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</si>
  <si>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</si>
  <si>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</si>
  <si>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</si>
  <si>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</si>
  <si>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</si>
  <si>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</si>
  <si>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</si>
  <si>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</si>
  <si>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</si>
  <si>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</si>
  <si>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</si>
  <si>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</si>
  <si>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</si>
  <si>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</si>
  <si>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</si>
  <si>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</si>
  <si>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</si>
  <si>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</si>
  <si>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</si>
  <si>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</si>
  <si>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</si>
  <si>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</si>
  <si>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</si>
  <si>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</si>
  <si>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</si>
  <si>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</si>
  <si>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</si>
  <si>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</si>
  <si>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</si>
  <si>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</si>
  <si>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</si>
  <si>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</si>
  <si>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</si>
  <si>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</si>
  <si>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</si>
  <si>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</si>
  <si>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</si>
  <si>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</si>
  <si>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</si>
  <si>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</si>
  <si>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</si>
  <si>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</si>
  <si>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</si>
  <si>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</si>
  <si>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</si>
  <si>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</si>
  <si>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</si>
  <si>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</si>
  <si>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</si>
  <si>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</si>
  <si>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</si>
  <si>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</si>
  <si>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</si>
  <si>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</si>
  <si>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</si>
  <si>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</si>
  <si>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</si>
  <si>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</si>
  <si>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</si>
  <si>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</si>
  <si>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</si>
  <si>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</si>
  <si>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</si>
  <si>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</si>
  <si>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</si>
  <si>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</si>
  <si>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</si>
  <si>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</si>
  <si>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</si>
  <si>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</si>
  <si>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</si>
  <si>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</si>
  <si>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</si>
  <si>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</si>
  <si>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</si>
  <si>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</si>
  <si>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</si>
  <si>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</si>
  <si>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</si>
  <si>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</si>
  <si>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</si>
  <si>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</si>
  <si>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</si>
  <si>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</si>
  <si>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</si>
  <si>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</si>
  <si>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</si>
  <si>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</si>
  <si>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</si>
  <si>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</si>
  <si>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</si>
  <si>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</si>
  <si>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</si>
  <si>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</si>
  <si>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</si>
  <si>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</si>
  <si>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</si>
  <si>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</si>
  <si>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</si>
  <si>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</si>
  <si>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</si>
  <si>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</si>
  <si>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</si>
  <si>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</si>
  <si>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</si>
  <si>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</si>
  <si>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</si>
  <si>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</si>
  <si>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</si>
  <si>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</si>
  <si>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</si>
  <si>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</si>
  <si>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</si>
  <si>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</si>
  <si>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</si>
  <si>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</si>
  <si>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</si>
  <si>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</si>
  <si>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</si>
  <si>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</si>
  <si>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</si>
  <si>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</si>
  <si>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</si>
  <si>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</si>
  <si>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</si>
  <si>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</si>
  <si>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</si>
  <si>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</si>
  <si>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</si>
  <si>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</si>
  <si>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</si>
  <si>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</si>
  <si>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</si>
  <si>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</si>
  <si>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</si>
  <si>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</si>
  <si>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</si>
  <si>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</si>
  <si>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</si>
  <si>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</si>
  <si>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</si>
  <si>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</si>
  <si>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</si>
  <si>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</si>
  <si>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</si>
  <si>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</si>
  <si>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</si>
  <si>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</si>
  <si>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</si>
  <si>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</si>
  <si>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</si>
  <si>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</si>
  <si>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</si>
  <si>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</si>
  <si>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</si>
  <si>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</si>
  <si>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</si>
  <si>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</si>
  <si>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</si>
  <si>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</si>
  <si>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</si>
  <si>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</si>
  <si>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</si>
  <si>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</si>
  <si>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</si>
  <si>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</si>
  <si>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</si>
  <si>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</si>
  <si>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</si>
  <si>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</si>
  <si>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</si>
  <si>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</si>
  <si>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</si>
  <si>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</si>
  <si>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</si>
  <si>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</si>
  <si>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</si>
  <si>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</si>
  <si>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</si>
  <si>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</si>
  <si>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</si>
  <si>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</si>
  <si>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</si>
  <si>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</si>
  <si>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</si>
  <si>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</si>
  <si>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</si>
  <si>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</si>
  <si>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</si>
  <si>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</si>
  <si>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</si>
  <si>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</si>
  <si>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</si>
  <si>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</si>
  <si>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</si>
  <si>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</si>
  <si>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</si>
  <si>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</si>
  <si>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</si>
  <si>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</si>
  <si>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</si>
  <si>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</si>
  <si>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</si>
  <si>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</si>
  <si>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</si>
  <si>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</si>
  <si>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</si>
  <si>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</si>
  <si>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</si>
  <si>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</si>
  <si>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</si>
  <si>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</si>
  <si>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</si>
  <si>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</si>
  <si>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</si>
  <si>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</si>
  <si>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</si>
  <si>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</si>
  <si>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</si>
  <si>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</si>
  <si>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</si>
  <si>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</si>
  <si>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</si>
  <si>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</si>
  <si>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</si>
  <si>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</si>
  <si>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</si>
  <si>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</si>
  <si>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</si>
  <si>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</si>
  <si>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</si>
  <si>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</si>
  <si>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</si>
  <si>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</si>
  <si>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</si>
  <si>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</si>
  <si>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</si>
  <si>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</si>
  <si>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</si>
  <si>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</si>
  <si>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</si>
  <si>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</si>
  <si>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</si>
  <si>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</si>
  <si>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</si>
  <si>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</si>
  <si>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</si>
  <si>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</si>
  <si>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</si>
  <si>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</si>
  <si>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</si>
  <si>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</si>
  <si>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</si>
  <si>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</si>
  <si>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</si>
  <si>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</si>
  <si>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</si>
  <si>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</si>
  <si>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</si>
  <si>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</si>
  <si>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</si>
  <si>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</si>
  <si>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</si>
  <si>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</si>
  <si>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</si>
  <si>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</si>
  <si>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</si>
  <si>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</si>
  <si>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</si>
  <si>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</si>
  <si>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</si>
  <si>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</si>
  <si>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</si>
  <si>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</si>
  <si>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</si>
  <si>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</si>
  <si>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</si>
  <si>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</si>
  <si>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</si>
  <si>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</si>
  <si>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</si>
  <si>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</si>
  <si>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</si>
  <si>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</si>
  <si>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</si>
  <si>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</si>
  <si>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</si>
  <si>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</si>
  <si>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</si>
  <si>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</si>
  <si>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</si>
  <si>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</si>
  <si>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</si>
  <si>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</si>
  <si>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</si>
  <si>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</si>
  <si>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</si>
  <si>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</si>
  <si>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</si>
  <si>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</si>
  <si>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</si>
  <si>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</si>
  <si>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</si>
  <si>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</si>
  <si>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</si>
  <si>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</si>
  <si>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</si>
  <si>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</si>
  <si>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</si>
  <si>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</si>
  <si>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</si>
  <si>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</si>
  <si>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</si>
  <si>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</si>
  <si>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</si>
  <si>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</si>
  <si>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</si>
  <si>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</si>
  <si>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</si>
  <si>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</si>
  <si>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</si>
  <si>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</si>
  <si>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</si>
  <si>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</si>
  <si>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</si>
  <si>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</si>
  <si>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</si>
  <si>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</si>
  <si>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</si>
  <si>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</si>
  <si>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</si>
  <si>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</si>
  <si>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</si>
  <si>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</si>
  <si>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</si>
  <si>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</si>
  <si>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</si>
  <si>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</si>
  <si>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</si>
  <si>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</si>
  <si>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</si>
  <si>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</si>
  <si>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</si>
  <si>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</si>
  <si>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</si>
  <si>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</si>
  <si>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</si>
  <si>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</si>
  <si>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</si>
  <si>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</si>
  <si>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</si>
  <si>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</si>
  <si>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</si>
  <si>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</si>
  <si>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</si>
  <si>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</si>
  <si>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</si>
  <si>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</si>
  <si>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</si>
  <si>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</si>
  <si>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</si>
  <si>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</si>
  <si>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</si>
  <si>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</si>
  <si>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</si>
  <si>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</si>
  <si>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</si>
  <si>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</si>
  <si>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</si>
  <si>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</si>
  <si>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</si>
  <si>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</si>
  <si>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</si>
  <si>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</si>
  <si>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</si>
  <si>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</si>
  <si>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</si>
  <si>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</si>
  <si>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</si>
  <si>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</si>
  <si>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</si>
  <si>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</si>
  <si>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</si>
  <si>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</si>
  <si>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</si>
  <si>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</si>
  <si>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</si>
  <si>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</si>
  <si>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</si>
  <si>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</si>
  <si>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</si>
  <si>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</si>
  <si>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</si>
  <si>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</si>
  <si>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</si>
  <si>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</si>
  <si>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</si>
  <si>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</si>
  <si>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</si>
  <si>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</si>
  <si>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</si>
  <si>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</si>
  <si>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</si>
  <si>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</si>
  <si>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</si>
  <si>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</si>
  <si>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</si>
  <si>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</si>
  <si>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</si>
  <si>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</si>
  <si>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</si>
  <si>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</si>
  <si>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</si>
  <si>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</si>
  <si>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</si>
  <si>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</si>
  <si>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</si>
  <si>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</si>
  <si>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</si>
  <si>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</si>
  <si>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</si>
  <si>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</si>
  <si>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</si>
  <si>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</si>
  <si>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</si>
  <si>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</si>
  <si>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</si>
  <si>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</si>
  <si>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</si>
  <si>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</si>
  <si>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</si>
  <si>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</si>
  <si>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</si>
  <si>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</si>
  <si>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</si>
  <si>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</si>
  <si>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</si>
  <si>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</si>
  <si>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</si>
  <si>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</si>
  <si>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</si>
  <si>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</si>
  <si>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</si>
  <si>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</si>
  <si>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</si>
  <si>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</si>
  <si>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</si>
  <si>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</si>
  <si>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</si>
  <si>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</si>
  <si>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</si>
  <si>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</si>
  <si>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</si>
  <si>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</si>
  <si>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</si>
  <si>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</si>
  <si>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</si>
  <si>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</si>
  <si>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</si>
  <si>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</si>
  <si>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</si>
  <si>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</si>
  <si>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</si>
  <si>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</si>
  <si>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</si>
  <si>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</si>
  <si>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</si>
  <si>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</si>
  <si>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</si>
  <si>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</si>
  <si>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</si>
  <si>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</si>
  <si>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</si>
  <si>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</si>
  <si>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</si>
  <si>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</si>
  <si>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</si>
  <si>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</si>
  <si>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</si>
  <si>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</si>
  <si>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</si>
  <si>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</si>
  <si>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</si>
  <si>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</si>
  <si>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</si>
  <si>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</si>
  <si>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</si>
  <si>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</si>
  <si>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</si>
  <si>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</si>
  <si>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</si>
  <si>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</si>
  <si>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</si>
  <si>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</si>
  <si>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</si>
  <si>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</si>
  <si>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</si>
  <si>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</si>
  <si>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</si>
  <si>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</si>
  <si>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</si>
  <si>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</si>
  <si>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</si>
  <si>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</si>
  <si>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</si>
  <si>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</si>
  <si>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</si>
  <si>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</si>
  <si>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</si>
  <si>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</si>
  <si>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</si>
  <si>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</si>
  <si>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</si>
  <si>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</si>
  <si>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</si>
  <si>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</si>
  <si>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</si>
  <si>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</si>
  <si>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</si>
  <si>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</si>
  <si>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</si>
  <si>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</si>
  <si>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</si>
  <si>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</si>
  <si>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</si>
  <si>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</si>
  <si>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</si>
  <si>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</si>
  <si>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</si>
  <si>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</si>
  <si>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</si>
  <si>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</si>
  <si>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</si>
  <si>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</si>
  <si>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</si>
  <si>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</si>
  <si>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</si>
  <si>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</si>
  <si>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</si>
  <si>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</si>
  <si>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</si>
  <si>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</si>
  <si>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</si>
  <si>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</si>
  <si>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</si>
  <si>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</si>
  <si>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</si>
  <si>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</si>
  <si>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</si>
  <si>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</si>
  <si>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</si>
  <si>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</si>
  <si>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</si>
  <si>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</si>
  <si>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</si>
  <si>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</si>
  <si>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</si>
  <si>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</si>
  <si>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</si>
  <si>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</si>
  <si>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</si>
  <si>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</si>
  <si>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</si>
  <si>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</si>
  <si>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</si>
  <si>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</si>
  <si>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</si>
  <si>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</si>
  <si>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</si>
  <si>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</si>
  <si>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</si>
  <si>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</si>
  <si>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</si>
  <si>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</si>
  <si>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</si>
  <si>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</si>
  <si>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</si>
  <si>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</si>
  <si>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</si>
  <si>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</si>
  <si>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</si>
  <si>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</si>
  <si>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</si>
  <si>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</si>
  <si>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</si>
  <si>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</si>
  <si>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</si>
  <si>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</si>
  <si>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</si>
  <si>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</si>
  <si>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</si>
  <si>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</si>
  <si>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</si>
  <si>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</si>
  <si>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</si>
  <si>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</si>
  <si>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</si>
  <si>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</si>
  <si>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</si>
  <si>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</si>
  <si>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</si>
  <si>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</si>
  <si>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</si>
  <si>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</si>
  <si>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</si>
  <si>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</si>
  <si>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</si>
  <si>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</si>
  <si>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</si>
  <si>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</si>
  <si>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</si>
  <si>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</si>
  <si>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</si>
  <si>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</si>
  <si>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</si>
  <si>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</si>
  <si>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</si>
  <si>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</si>
  <si>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</si>
  <si>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</si>
  <si>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</si>
  <si>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</si>
  <si>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</si>
  <si>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</si>
  <si>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</si>
  <si>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</si>
  <si>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</si>
  <si>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</si>
  <si>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</si>
  <si>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</si>
  <si>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</si>
  <si>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</si>
  <si>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</si>
  <si>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</si>
  <si>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</si>
  <si>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</si>
  <si>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</si>
  <si>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</si>
  <si>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</si>
  <si>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</si>
  <si>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</si>
  <si>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</si>
  <si>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</si>
  <si>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</si>
  <si>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</si>
  <si>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</si>
  <si>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</si>
  <si>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</si>
  <si>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</si>
  <si>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</si>
  <si>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</si>
  <si>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</si>
  <si>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</si>
  <si>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</si>
  <si>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</si>
  <si>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</si>
  <si>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</si>
  <si>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</si>
  <si>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</si>
  <si>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</si>
  <si>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</si>
  <si>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</si>
  <si>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</si>
  <si>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</si>
  <si>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</si>
  <si>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</si>
  <si>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</si>
  <si>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</si>
  <si>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</si>
  <si>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</si>
  <si>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</si>
  <si>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</si>
  <si>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</si>
  <si>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</si>
  <si>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</si>
  <si>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</si>
  <si>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</si>
  <si>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</si>
  <si>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</si>
  <si>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</si>
  <si>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</si>
  <si>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</si>
  <si>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</si>
  <si>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</si>
  <si>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</si>
  <si>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</si>
  <si>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</si>
  <si>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</si>
  <si>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</si>
  <si>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</si>
  <si>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</si>
  <si>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</si>
  <si>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</si>
  <si>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</si>
  <si>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</si>
  <si>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</si>
  <si>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</si>
  <si>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</si>
  <si>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</si>
  <si>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</si>
  <si>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</si>
  <si>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</si>
  <si>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</si>
  <si>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</si>
  <si>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</si>
  <si>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</si>
  <si>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</si>
  <si>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</si>
  <si>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</si>
  <si>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</si>
  <si>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</si>
  <si>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</si>
  <si>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</si>
  <si>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</si>
  <si>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</si>
  <si>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</si>
  <si>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</si>
  <si>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</si>
  <si>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</si>
  <si>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</si>
  <si>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</si>
  <si>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</si>
  <si>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</si>
  <si>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</si>
  <si>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</si>
  <si>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</si>
  <si>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</si>
  <si>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</si>
  <si>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</si>
  <si>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</si>
  <si>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</si>
  <si>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</si>
  <si>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</si>
  <si>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</si>
  <si>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</si>
  <si>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</si>
  <si>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</si>
  <si>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</si>
  <si>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</si>
  <si>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</si>
  <si>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</si>
  <si>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</si>
  <si>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</si>
  <si>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</si>
  <si>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</si>
  <si>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</si>
  <si>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</si>
  <si>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</si>
  <si>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</si>
  <si>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</si>
  <si>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</si>
  <si>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</si>
  <si>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</si>
  <si>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</si>
  <si>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</si>
  <si>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</si>
  <si>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</si>
  <si>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</si>
  <si>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</si>
  <si>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</si>
  <si>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</si>
  <si>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</si>
  <si>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</si>
  <si>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</si>
  <si>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</si>
  <si>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</si>
  <si>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</si>
  <si>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</si>
  <si>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</si>
  <si>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</si>
  <si>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</si>
  <si>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</si>
  <si>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</si>
  <si>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</si>
  <si>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</si>
  <si>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</si>
  <si>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</si>
  <si>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</si>
  <si>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</si>
  <si>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</si>
  <si>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</si>
  <si>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</si>
  <si>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</si>
  <si>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</si>
  <si>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</si>
  <si>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</si>
  <si>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</si>
  <si>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</si>
  <si>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</si>
  <si>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</si>
  <si>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</si>
  <si>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</si>
  <si>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</si>
  <si>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</si>
  <si>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</si>
  <si>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</si>
  <si>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</si>
  <si>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</si>
  <si>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</si>
  <si>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</si>
  <si>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</si>
  <si>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</si>
  <si>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</si>
  <si>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</si>
  <si>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</si>
  <si>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</si>
  <si>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</si>
  <si>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</si>
  <si>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</si>
  <si>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</si>
  <si>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</si>
  <si>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</si>
  <si>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</si>
  <si>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</si>
  <si>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</si>
  <si>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</si>
  <si>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</si>
  <si>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</si>
  <si>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</si>
  <si>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</si>
  <si>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</si>
  <si>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</si>
  <si>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</si>
  <si>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</si>
  <si>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</si>
  <si>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</si>
  <si>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</si>
  <si>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</si>
  <si>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</si>
  <si>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</si>
  <si>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</si>
  <si>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</si>
  <si>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</si>
  <si>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</si>
  <si>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</si>
  <si>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</si>
  <si>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</si>
  <si>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</si>
  <si>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</si>
  <si>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</si>
  <si>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</si>
  <si>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</si>
  <si>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</si>
  <si>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</si>
  <si>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</si>
  <si>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</si>
  <si>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</si>
  <si>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</si>
  <si>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</si>
  <si>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</si>
  <si>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</si>
  <si>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</si>
  <si>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</si>
  <si>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</si>
  <si>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</si>
  <si>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</si>
  <si>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</si>
  <si>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</si>
  <si>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</si>
  <si>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</si>
  <si>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</si>
  <si>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</si>
  <si>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</si>
  <si>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</si>
  <si>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</si>
  <si>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</si>
  <si>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</si>
  <si>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</si>
  <si>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</si>
  <si>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</si>
  <si>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</si>
  <si>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</si>
  <si>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</si>
  <si>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</si>
  <si>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</si>
  <si>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</si>
  <si>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</si>
  <si>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</si>
  <si>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</si>
  <si>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</si>
  <si>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</si>
  <si>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</si>
  <si>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</si>
  <si>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</si>
  <si>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</si>
  <si>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</si>
  <si>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</si>
  <si>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</si>
  <si>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</si>
  <si>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</si>
  <si>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</si>
  <si>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</si>
  <si>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</si>
  <si>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</si>
  <si>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</si>
  <si>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</si>
  <si>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</si>
  <si>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</si>
  <si>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</si>
  <si>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</si>
  <si>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</si>
  <si>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</si>
  <si>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</si>
  <si>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</si>
  <si>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</si>
  <si>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</si>
  <si>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</si>
  <si>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</si>
  <si>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</si>
  <si>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</si>
  <si>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</si>
  <si>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</si>
  <si>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</si>
  <si>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</si>
  <si>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</si>
  <si>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</si>
  <si>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</si>
  <si>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</si>
  <si>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</si>
  <si>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</si>
  <si>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</si>
  <si>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</si>
  <si>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</si>
  <si>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</si>
  <si>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</si>
  <si>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</si>
  <si>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</si>
  <si>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</si>
  <si>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</si>
  <si>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</si>
  <si>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</si>
  <si>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</si>
  <si>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</si>
  <si>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</si>
  <si>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</si>
  <si>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</si>
  <si>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</si>
  <si>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</si>
  <si>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</si>
  <si>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</si>
  <si>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</si>
  <si>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</si>
  <si>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</si>
  <si>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</si>
  <si>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</si>
  <si>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</si>
  <si>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</si>
  <si>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</si>
  <si>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</si>
  <si>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</si>
  <si>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</si>
  <si>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</si>
  <si>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</si>
  <si>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</si>
  <si>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</si>
  <si>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</si>
  <si>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</si>
  <si>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</si>
  <si>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</si>
  <si>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</si>
  <si>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</si>
  <si>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</si>
  <si>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</si>
  <si>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</si>
  <si>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</si>
  <si>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</si>
  <si>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</si>
  <si>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</si>
  <si>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</si>
  <si>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</si>
  <si>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</si>
  <si>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</si>
  <si>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</si>
  <si>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</si>
  <si>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</si>
  <si>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</si>
  <si>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</si>
  <si>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</si>
  <si>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</si>
  <si>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</si>
  <si>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</si>
  <si>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</si>
  <si>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</si>
  <si>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</si>
  <si>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</si>
  <si>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</si>
  <si>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</si>
  <si>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</si>
  <si>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</si>
  <si>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</si>
  <si>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</si>
  <si>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</si>
  <si>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</si>
  <si>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</si>
  <si>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</si>
  <si>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</si>
  <si>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</si>
  <si>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</si>
  <si>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</si>
  <si>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</si>
  <si>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</si>
  <si>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</si>
  <si>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</si>
  <si>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</si>
  <si>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</si>
  <si>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</si>
  <si>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</si>
  <si>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</si>
  <si>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</si>
  <si>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</si>
  <si>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</si>
  <si>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</si>
  <si>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</si>
  <si>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</si>
  <si>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</si>
  <si>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</si>
  <si>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</si>
  <si>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</si>
  <si>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</si>
  <si>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</si>
  <si>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</si>
  <si>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</si>
  <si>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</si>
  <si>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</si>
  <si>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</si>
  <si>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</si>
  <si>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</si>
  <si>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</si>
  <si>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</si>
  <si>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</si>
  <si>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</si>
  <si>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</si>
  <si>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</si>
  <si>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</si>
  <si>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</si>
  <si>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</si>
  <si>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</si>
  <si>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</si>
  <si>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</si>
  <si>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</si>
  <si>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</si>
  <si>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</si>
  <si>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</si>
  <si>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</si>
  <si>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</si>
  <si>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</si>
  <si>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</si>
  <si>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</si>
  <si>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</si>
  <si>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</si>
  <si>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</si>
  <si>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</si>
  <si>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</si>
  <si>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</si>
  <si>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</si>
  <si>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</si>
  <si>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</si>
  <si>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</si>
  <si>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</si>
  <si>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</si>
  <si>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</si>
  <si>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</si>
  <si>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</si>
  <si>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</si>
  <si>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</si>
  <si>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</si>
  <si>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</si>
  <si>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</si>
  <si>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</si>
  <si>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</si>
  <si>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</si>
  <si>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</si>
  <si>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</si>
  <si>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</si>
  <si>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</si>
  <si>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</si>
  <si>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</si>
  <si>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</si>
  <si>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</si>
  <si>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</si>
  <si>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</si>
  <si>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</si>
  <si>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</si>
  <si>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</si>
  <si>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</si>
  <si>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</si>
  <si>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</si>
  <si>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</si>
  <si>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</si>
  <si>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</si>
  <si>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</si>
  <si>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</si>
  <si>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</si>
  <si>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</si>
  <si>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</si>
  <si>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</si>
  <si>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</si>
  <si>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</si>
  <si>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</si>
  <si>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</si>
  <si>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</si>
  <si>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</si>
  <si>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</si>
  <si>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</si>
  <si>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</si>
  <si>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</si>
  <si>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</si>
  <si>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</si>
  <si>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</si>
  <si>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</si>
  <si>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</si>
  <si>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</si>
  <si>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</si>
  <si>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</si>
  <si>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</si>
  <si>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</si>
  <si>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</si>
  <si>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</si>
  <si>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</si>
  <si>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</si>
  <si>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</si>
  <si>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</si>
  <si>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</si>
  <si>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</si>
  <si>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</si>
  <si>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</si>
  <si>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</si>
  <si>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</si>
  <si>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</si>
  <si>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</si>
  <si>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</si>
  <si>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</si>
  <si>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</si>
  <si>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</si>
  <si>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</si>
  <si>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</si>
  <si>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</si>
  <si>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</si>
  <si>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</si>
  <si>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</si>
  <si>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</si>
  <si>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</si>
  <si>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</si>
  <si>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</si>
  <si>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</si>
  <si>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</si>
  <si>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</si>
  <si>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</si>
  <si>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</si>
  <si>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</si>
  <si>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</si>
  <si>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</si>
  <si>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</si>
  <si>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</si>
  <si>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</si>
  <si>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</si>
  <si>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</si>
  <si>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</si>
  <si>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</si>
  <si>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</si>
  <si>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</si>
  <si>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</si>
  <si>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</si>
  <si>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</si>
  <si>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</si>
  <si>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</si>
  <si>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</si>
  <si>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</si>
  <si>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</si>
  <si>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</si>
  <si>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</si>
  <si>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</si>
  <si>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</si>
  <si>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</si>
  <si>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</si>
  <si>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</si>
  <si>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</si>
  <si>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</si>
  <si>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</si>
  <si>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</si>
  <si>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</si>
  <si>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</si>
  <si>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</si>
  <si>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</si>
  <si>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</si>
  <si>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</si>
  <si>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</si>
  <si>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</si>
  <si>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</si>
  <si>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</si>
  <si>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</si>
  <si>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</si>
  <si>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</si>
  <si>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</si>
  <si>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</si>
  <si>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</si>
  <si>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</si>
  <si>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</si>
  <si>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</si>
  <si>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</si>
  <si>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</si>
  <si>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</si>
  <si>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</si>
  <si>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</si>
  <si>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</si>
  <si>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</si>
  <si>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</si>
  <si>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</si>
  <si>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</si>
  <si>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</si>
  <si>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</si>
  <si>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</si>
  <si>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</si>
  <si>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</si>
  <si>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</si>
  <si>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</si>
  <si>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</si>
  <si>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</si>
  <si>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</si>
  <si>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</si>
  <si>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</si>
  <si>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</si>
  <si>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</si>
  <si>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</si>
  <si>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</si>
  <si>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</si>
  <si>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</si>
  <si>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</si>
  <si>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</si>
  <si>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</si>
  <si>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</si>
  <si>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</si>
  <si>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</si>
  <si>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</si>
  <si>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</si>
  <si>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</si>
  <si>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</si>
  <si>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</si>
  <si>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</si>
  <si>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</si>
  <si>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</si>
  <si>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</si>
  <si>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</si>
  <si>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</si>
  <si>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</si>
  <si>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</si>
  <si>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</si>
  <si>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</si>
  <si>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</si>
  <si>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</si>
  <si>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</si>
  <si>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</si>
  <si>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</si>
  <si>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</si>
  <si>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</si>
  <si>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</si>
  <si>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</si>
  <si>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</si>
  <si>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</si>
  <si>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</si>
  <si>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</si>
  <si>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</si>
  <si>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</si>
  <si>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</si>
  <si>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</si>
  <si>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</si>
  <si>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</si>
  <si>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</si>
  <si>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</si>
  <si>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</si>
  <si>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</si>
  <si>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</si>
  <si>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</si>
  <si>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</si>
  <si>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</si>
  <si>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</si>
  <si>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</si>
  <si>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</si>
  <si>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</si>
  <si>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</si>
  <si>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</si>
  <si>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</si>
  <si>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</si>
  <si>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</si>
  <si>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</si>
  <si>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</si>
  <si>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</si>
  <si>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</si>
  <si>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</si>
  <si>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</si>
  <si>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</si>
  <si>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</si>
  <si>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</si>
  <si>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</si>
  <si>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</si>
  <si>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</si>
  <si>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</si>
  <si>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</si>
  <si>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</si>
  <si>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</si>
  <si>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</si>
  <si>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</si>
  <si>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</si>
  <si>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</si>
  <si>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</si>
  <si>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</si>
  <si>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</si>
  <si>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</si>
  <si>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</si>
  <si>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</si>
  <si>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</si>
  <si>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</si>
  <si>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</si>
  <si>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</si>
  <si>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</si>
  <si>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</si>
  <si>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</si>
  <si>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</si>
  <si>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</si>
  <si>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</si>
  <si>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</si>
  <si>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</si>
  <si>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</si>
  <si>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</si>
  <si>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</si>
  <si>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</si>
  <si>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</si>
  <si>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</si>
  <si>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</si>
  <si>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</si>
  <si>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</si>
  <si>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</si>
  <si>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</si>
  <si>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</si>
  <si>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</si>
  <si>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</si>
  <si>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</si>
  <si>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</si>
  <si>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</si>
  <si>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</si>
  <si>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</si>
  <si>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</si>
  <si>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</si>
  <si>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</si>
  <si>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</si>
  <si>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</si>
  <si>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</si>
  <si>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</si>
  <si>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</si>
  <si>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</si>
  <si>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</si>
  <si>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</si>
  <si>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</si>
  <si>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</si>
  <si>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</si>
  <si>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</si>
  <si>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</si>
  <si>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</si>
  <si>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</si>
  <si>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</si>
  <si>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</si>
  <si>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</si>
  <si>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</si>
  <si>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</si>
  <si>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</si>
  <si>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</si>
  <si>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</si>
  <si>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</si>
  <si>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</si>
  <si>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</si>
  <si>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</si>
  <si>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</si>
  <si>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</si>
  <si>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</si>
  <si>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</si>
  <si>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</si>
  <si>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</si>
  <si>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</si>
  <si>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</si>
  <si>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</si>
  <si>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</si>
  <si>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</si>
  <si>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</si>
  <si>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</si>
  <si>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</si>
  <si>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</si>
  <si>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</si>
  <si>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</si>
  <si>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</si>
  <si>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</si>
  <si>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</si>
  <si>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</si>
  <si>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</si>
  <si>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</si>
  <si>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</si>
  <si>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</si>
  <si>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</si>
  <si>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</si>
  <si>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</si>
  <si>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</si>
  <si>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</si>
  <si>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</si>
  <si>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</si>
  <si>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</si>
  <si>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</si>
  <si>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</si>
  <si>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</si>
  <si>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</si>
  <si>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</si>
  <si>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</si>
  <si>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</si>
  <si>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</si>
  <si>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</si>
  <si>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</si>
  <si>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</si>
  <si>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</si>
  <si>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</si>
  <si>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</si>
  <si>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</si>
  <si>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</si>
  <si>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</si>
  <si>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</si>
  <si>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</si>
  <si>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</si>
  <si>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</si>
  <si>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</si>
  <si>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</si>
  <si>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</si>
  <si>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</si>
  <si>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</si>
  <si>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</si>
  <si>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</si>
  <si>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</si>
  <si>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</si>
  <si>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</si>
  <si>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</si>
  <si>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</si>
  <si>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</si>
  <si>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</si>
  <si>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</si>
  <si>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</si>
  <si>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</si>
  <si>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</si>
  <si>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</si>
  <si>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</si>
  <si>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</si>
  <si>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</si>
  <si>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</si>
  <si>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</si>
  <si>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</si>
  <si>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</si>
  <si>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</si>
  <si>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</si>
  <si>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</si>
  <si>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</si>
  <si>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</si>
  <si>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</si>
  <si>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</si>
  <si>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</si>
  <si>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</si>
  <si>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</si>
  <si>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</si>
  <si>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</si>
  <si>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</si>
  <si>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</si>
  <si>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</si>
  <si>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</si>
  <si>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</si>
  <si>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</si>
  <si>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</si>
  <si>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</si>
  <si>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</si>
  <si>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</si>
  <si>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</si>
  <si>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</si>
  <si>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</si>
  <si>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</si>
  <si>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</si>
  <si>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</si>
  <si>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</si>
  <si>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</si>
  <si>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</si>
  <si>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</si>
  <si>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</si>
  <si>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</si>
  <si>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</si>
  <si>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</si>
  <si>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</si>
  <si>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</si>
  <si>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</si>
  <si>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</si>
  <si>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</si>
  <si>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</si>
  <si>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</si>
  <si>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</si>
  <si>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</si>
  <si>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</si>
  <si>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</si>
  <si>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</si>
  <si>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</si>
  <si>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</si>
  <si>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</si>
  <si>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</si>
  <si>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</si>
  <si>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</si>
  <si>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</si>
  <si>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</si>
  <si>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</si>
  <si>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</si>
  <si>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</si>
  <si>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</si>
  <si>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</si>
  <si>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</si>
  <si>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</si>
  <si>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</si>
  <si>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</si>
  <si>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</si>
  <si>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</si>
  <si>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</si>
  <si>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</si>
  <si>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</si>
  <si>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</si>
  <si>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</si>
  <si>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</si>
  <si>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</si>
  <si>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</si>
  <si>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</si>
  <si>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</si>
  <si>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</si>
  <si>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</si>
  <si>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</si>
  <si>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</si>
  <si>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</si>
  <si>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</si>
  <si>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</si>
  <si>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</si>
  <si>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</si>
  <si>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</si>
  <si>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</si>
  <si>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</si>
  <si>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</si>
  <si>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</si>
  <si>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</si>
  <si>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</si>
  <si>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</si>
  <si>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</si>
  <si>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</si>
  <si>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</si>
  <si>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</si>
  <si>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</si>
  <si>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</si>
  <si>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</si>
  <si>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</si>
  <si>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</si>
  <si>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</si>
  <si>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</si>
  <si>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</si>
  <si>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</si>
  <si>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</si>
  <si>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</si>
  <si>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</si>
  <si>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</si>
  <si>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</si>
  <si>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</si>
  <si>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</si>
  <si>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</si>
  <si>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</si>
  <si>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</si>
  <si>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</si>
  <si>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</si>
  <si>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</si>
  <si>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</si>
  <si>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</si>
  <si>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</si>
  <si>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</si>
  <si>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</si>
  <si>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</si>
  <si>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</si>
  <si>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</si>
  <si>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</si>
  <si>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</si>
  <si>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</si>
  <si>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</si>
  <si>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</si>
  <si>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</si>
  <si>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</si>
  <si>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</si>
  <si>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</si>
  <si>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</si>
  <si>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</si>
  <si>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</si>
  <si>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</si>
  <si>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</si>
  <si>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</si>
  <si>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</si>
  <si>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</si>
  <si>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</si>
  <si>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</si>
  <si>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</si>
  <si>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</si>
  <si>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</si>
  <si>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</si>
  <si>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</si>
  <si>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</si>
  <si>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</si>
  <si>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</si>
  <si>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</si>
  <si>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</si>
  <si>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</si>
  <si>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</si>
  <si>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</si>
  <si>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</si>
  <si>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</si>
  <si>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</si>
  <si>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</si>
  <si>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</si>
  <si>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</si>
  <si>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</si>
  <si>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</si>
  <si>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</si>
  <si>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</si>
  <si>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</si>
  <si>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</si>
  <si>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</si>
  <si>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</si>
  <si>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</si>
  <si>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</si>
  <si>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</si>
  <si>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</si>
  <si>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</si>
  <si>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</si>
  <si>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</si>
  <si>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</si>
  <si>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</si>
  <si>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</si>
  <si>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</si>
  <si>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</si>
  <si>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</si>
  <si>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</si>
  <si>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</si>
  <si>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</si>
  <si>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</si>
  <si>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</si>
  <si>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</si>
  <si>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</si>
  <si>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</si>
  <si>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</si>
  <si>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</si>
  <si>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</si>
  <si>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</si>
  <si>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</si>
  <si>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</si>
  <si>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</si>
  <si>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</si>
  <si>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</si>
  <si>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</si>
  <si>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</si>
  <si>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</si>
  <si>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</si>
  <si>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</si>
  <si>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</si>
  <si>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</si>
  <si>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</si>
  <si>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</si>
  <si>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</si>
  <si>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</si>
  <si>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</si>
  <si>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</si>
  <si>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</si>
  <si>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</si>
  <si>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</si>
  <si>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</si>
  <si>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</si>
  <si>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</si>
  <si>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</si>
  <si>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</si>
  <si>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</si>
  <si>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</si>
  <si>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</si>
  <si>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</si>
  <si>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</si>
  <si>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</si>
  <si>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</si>
  <si>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</si>
  <si>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</si>
  <si>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</si>
  <si>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</si>
  <si>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</si>
  <si>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</si>
  <si>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</si>
  <si>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</si>
  <si>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</si>
  <si>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</si>
  <si>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</si>
  <si>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</si>
  <si>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</si>
  <si>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</si>
  <si>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</si>
  <si>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</si>
  <si>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</si>
  <si>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</si>
  <si>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</si>
  <si>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</si>
  <si>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</si>
  <si>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</si>
  <si>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</si>
  <si>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</si>
  <si>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</si>
  <si>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</si>
  <si>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</si>
  <si>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</si>
  <si>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</si>
  <si>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</si>
  <si>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</si>
  <si>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</si>
  <si>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</si>
  <si>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</si>
  <si>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</si>
  <si>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</si>
  <si>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</si>
  <si>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</si>
  <si>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</si>
  <si>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</si>
  <si>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</si>
  <si>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</si>
  <si>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</si>
  <si>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</si>
  <si>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</si>
  <si>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</si>
  <si>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</si>
  <si>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</si>
  <si>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</si>
  <si>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</si>
  <si>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</si>
  <si>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</si>
  <si>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</si>
  <si>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</si>
  <si>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</si>
  <si>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</si>
  <si>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</si>
  <si>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</si>
  <si>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</si>
  <si>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</si>
  <si>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</si>
  <si>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</si>
  <si>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</si>
  <si>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</si>
  <si>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</si>
  <si>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</si>
  <si>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</si>
  <si>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</si>
  <si>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</si>
  <si>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</si>
  <si>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</si>
  <si>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</si>
  <si>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</si>
  <si>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</si>
  <si>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</si>
  <si>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</si>
  <si>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</si>
  <si>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</si>
  <si>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</si>
  <si>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</si>
  <si>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</si>
  <si>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</si>
  <si>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</si>
  <si>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</si>
  <si>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</si>
  <si>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</si>
  <si>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</si>
  <si>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</si>
  <si>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</si>
  <si>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</si>
  <si>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</si>
  <si>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</si>
  <si>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</si>
  <si>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</si>
  <si>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</si>
  <si>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</si>
  <si>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</si>
  <si>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</si>
  <si>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</si>
  <si>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</si>
  <si>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</si>
  <si>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</si>
  <si>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</si>
  <si>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</si>
  <si>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</si>
  <si>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</si>
  <si>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</si>
  <si>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</si>
  <si>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</si>
  <si>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</si>
  <si>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</si>
  <si>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</si>
  <si>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</si>
  <si>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</si>
  <si>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</si>
  <si>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</si>
  <si>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</si>
  <si>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</si>
  <si>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</si>
  <si>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</si>
  <si>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</si>
  <si>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</si>
  <si>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</si>
  <si>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</si>
  <si>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</si>
  <si>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</si>
  <si>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</si>
  <si>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</si>
  <si>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</si>
  <si>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</si>
  <si>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</si>
  <si>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</si>
  <si>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</si>
  <si>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</si>
  <si>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</si>
  <si>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</si>
  <si>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</si>
  <si>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</si>
  <si>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</si>
  <si>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</si>
  <si>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</si>
  <si>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</si>
  <si>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</si>
  <si>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</si>
  <si>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</si>
  <si>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</si>
  <si>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</si>
  <si>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</si>
  <si>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</si>
  <si>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</si>
  <si>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</si>
  <si>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</si>
  <si>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</si>
  <si>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</si>
  <si>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</si>
  <si>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</si>
  <si>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</si>
  <si>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</si>
  <si>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</si>
  <si>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</si>
  <si>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</si>
  <si>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</si>
  <si>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</si>
  <si>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</si>
  <si>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</si>
  <si>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</si>
  <si>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</si>
  <si>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</si>
  <si>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</si>
  <si>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</si>
  <si>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</si>
  <si>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</si>
  <si>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</si>
  <si>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</si>
  <si>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</si>
  <si>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</si>
  <si>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</si>
  <si>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</si>
  <si>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</si>
  <si>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</si>
  <si>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</si>
  <si>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</si>
  <si>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</si>
  <si>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</si>
  <si>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</si>
  <si>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</si>
  <si>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</si>
  <si>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</si>
  <si>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</si>
  <si>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</si>
  <si>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</si>
  <si>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</si>
  <si>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</si>
  <si>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</si>
  <si>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</si>
  <si>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</si>
  <si>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</si>
  <si>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</si>
  <si>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</si>
  <si>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</si>
  <si>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</si>
  <si>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</si>
  <si>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</si>
  <si>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</si>
  <si>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</si>
  <si>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</si>
  <si>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</si>
  <si>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</si>
  <si>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</si>
  <si>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</si>
  <si>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</si>
  <si>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</si>
  <si>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</si>
  <si>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</si>
  <si>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</si>
  <si>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</si>
  <si>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</si>
  <si>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</si>
  <si>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</si>
  <si>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</si>
  <si>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</si>
  <si>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</si>
  <si>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</si>
  <si>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</si>
  <si>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</si>
  <si>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</si>
  <si>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</si>
  <si>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</si>
  <si>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</si>
  <si>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</si>
  <si>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</si>
  <si>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</si>
  <si>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</si>
  <si>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</si>
  <si>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</si>
  <si>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</si>
  <si>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</si>
  <si>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</si>
  <si>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</si>
  <si>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</si>
  <si>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</si>
  <si>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</si>
  <si>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</si>
  <si>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</si>
  <si>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</si>
  <si>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</si>
  <si>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</si>
  <si>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</si>
  <si>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</si>
  <si>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</si>
  <si>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</si>
  <si>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</si>
  <si>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</si>
  <si>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</si>
  <si>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</si>
  <si>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</si>
  <si>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</si>
  <si>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</si>
  <si>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</si>
  <si>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</si>
  <si>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</si>
  <si>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</si>
  <si>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</si>
  <si>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</si>
  <si>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</si>
  <si>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</si>
  <si>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</si>
  <si>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</si>
  <si>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</si>
  <si>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</si>
  <si>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</si>
  <si>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</si>
  <si>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</si>
  <si>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</si>
  <si>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</si>
  <si>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</si>
  <si>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</si>
  <si>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</si>
  <si>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</si>
  <si>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</si>
  <si>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</si>
  <si>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</si>
  <si>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</si>
  <si>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</si>
  <si>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</si>
  <si>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</si>
  <si>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</si>
  <si>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</si>
  <si>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</si>
  <si>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</si>
  <si>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</si>
  <si>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</si>
  <si>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</si>
  <si>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</si>
  <si>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</si>
  <si>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</si>
  <si>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</si>
  <si>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</si>
  <si>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</si>
  <si>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</si>
  <si>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</si>
  <si>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</si>
  <si>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</si>
  <si>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</si>
  <si>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</si>
  <si>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</si>
  <si>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</si>
  <si>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</si>
  <si>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</si>
  <si>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</si>
  <si>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</si>
  <si>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</si>
  <si>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</si>
  <si>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</si>
  <si>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</si>
  <si>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</si>
  <si>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</si>
  <si>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</si>
  <si>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</si>
  <si>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</si>
  <si>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</si>
  <si>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</si>
  <si>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</si>
  <si>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</si>
  <si>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</si>
  <si>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</si>
  <si>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</si>
  <si>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</si>
  <si>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</si>
  <si>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</si>
  <si>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</si>
  <si>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</si>
  <si>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</si>
  <si>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</si>
  <si>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</si>
  <si>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</si>
  <si>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</si>
  <si>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</si>
  <si>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</si>
  <si>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</si>
  <si>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</si>
  <si>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</si>
  <si>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</si>
  <si>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</si>
  <si>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</si>
  <si>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</si>
  <si>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</si>
  <si>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</si>
  <si>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</si>
  <si>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</si>
  <si>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</si>
  <si>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</si>
  <si>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</si>
  <si>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</si>
  <si>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</si>
  <si>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</si>
  <si>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</si>
  <si>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</si>
  <si>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</si>
  <si>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</si>
  <si>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</si>
  <si>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</si>
  <si>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</si>
  <si>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</si>
  <si>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</si>
  <si>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</si>
  <si>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</si>
  <si>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</si>
  <si>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</si>
  <si>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</si>
  <si>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</si>
  <si>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</si>
  <si>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</si>
  <si>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</si>
  <si>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</si>
  <si>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</si>
  <si>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</si>
  <si>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</si>
  <si>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</si>
  <si>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</si>
  <si>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</si>
  <si>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</si>
  <si>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</si>
  <si>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</si>
  <si>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</si>
  <si>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</si>
  <si>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</si>
  <si>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</si>
  <si>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</si>
  <si>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</si>
  <si>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</si>
  <si>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</si>
  <si>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</si>
  <si>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</si>
  <si>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</si>
  <si>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</si>
  <si>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</si>
  <si>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</si>
  <si>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</si>
  <si>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</si>
  <si>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</si>
  <si>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</si>
  <si>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</si>
  <si>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</si>
  <si>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</si>
  <si>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</si>
  <si>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</si>
  <si>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</si>
  <si>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</si>
  <si>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</si>
  <si>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</si>
  <si>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</si>
  <si>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</si>
  <si>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</si>
  <si>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</si>
  <si>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</si>
  <si>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</si>
  <si>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</si>
  <si>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</si>
  <si>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</si>
  <si>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</si>
  <si>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</si>
  <si>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</si>
  <si>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</si>
  <si>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</si>
  <si>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</si>
  <si>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</si>
  <si>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</si>
  <si>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</si>
  <si>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</si>
  <si>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</si>
  <si>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</si>
  <si>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</si>
  <si>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</si>
  <si>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</si>
  <si>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</si>
  <si>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</si>
  <si>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</si>
  <si>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</si>
  <si>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</si>
  <si>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</si>
  <si>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</si>
  <si>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</si>
  <si>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</si>
  <si>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</si>
  <si>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</si>
  <si>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</si>
  <si>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</si>
  <si>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</si>
  <si>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</si>
  <si>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</si>
  <si>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</si>
  <si>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</si>
  <si>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</si>
  <si>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</si>
  <si>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</si>
  <si>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</si>
  <si>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</si>
  <si>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</si>
  <si>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</si>
  <si>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</si>
  <si>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</si>
  <si>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</si>
  <si>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</si>
  <si>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</si>
  <si>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</si>
  <si>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</si>
  <si>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</si>
  <si>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</si>
  <si>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</si>
  <si>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</si>
  <si>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</si>
  <si>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</si>
  <si>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</si>
  <si>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</si>
  <si>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</si>
  <si>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</si>
  <si>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</si>
  <si>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</si>
  <si>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</si>
  <si>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</si>
  <si>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</si>
  <si>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</si>
  <si>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</si>
  <si>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</si>
  <si>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</si>
  <si>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</si>
  <si>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</si>
  <si>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</si>
  <si>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</si>
  <si>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</si>
  <si>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</si>
  <si>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</si>
  <si>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</si>
  <si>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</si>
  <si>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</si>
  <si>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</si>
  <si>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</si>
  <si>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</si>
  <si>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</si>
  <si>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</si>
  <si>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</si>
  <si>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</si>
  <si>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</si>
  <si>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</si>
  <si>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</si>
  <si>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</si>
  <si>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</si>
  <si>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</si>
  <si>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</si>
  <si>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</si>
  <si>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</si>
  <si>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</si>
  <si>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</si>
  <si>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</si>
  <si>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</si>
  <si>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</si>
  <si>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</si>
  <si>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</si>
  <si>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</si>
  <si>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</si>
  <si>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</si>
  <si>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</si>
  <si>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</si>
  <si>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</si>
  <si>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</si>
  <si>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</si>
  <si>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</si>
  <si>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</si>
  <si>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</si>
  <si>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</si>
  <si>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</si>
  <si>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</si>
  <si>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</si>
  <si>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</si>
  <si>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</si>
  <si>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</si>
  <si>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</si>
  <si>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</si>
  <si>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</si>
  <si>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</si>
  <si>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</si>
  <si>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</si>
  <si>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</si>
  <si>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</si>
  <si>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</si>
  <si>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</si>
  <si>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</si>
  <si>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</si>
  <si>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</si>
  <si>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</si>
  <si>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</si>
  <si>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</si>
  <si>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</si>
  <si>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</si>
  <si>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</si>
  <si>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</si>
  <si>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</si>
  <si>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</si>
  <si>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</si>
  <si>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</si>
  <si>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</si>
  <si>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</si>
  <si>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</si>
  <si>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</si>
  <si>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</si>
  <si>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</si>
  <si>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</si>
  <si>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</si>
  <si>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</si>
  <si>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</si>
  <si>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</si>
  <si>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</si>
  <si>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</si>
  <si>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</si>
  <si>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</si>
  <si>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</si>
  <si>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</si>
  <si>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</si>
  <si>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</si>
  <si>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</si>
  <si>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</si>
  <si>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</si>
  <si>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</si>
  <si>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</si>
  <si>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</si>
  <si>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</si>
  <si>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</si>
  <si>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</si>
  <si>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</si>
  <si>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</si>
  <si>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</si>
  <si>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</si>
  <si>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</si>
  <si>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</si>
  <si>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</si>
  <si>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</si>
  <si>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</si>
  <si>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</si>
  <si>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</si>
  <si>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</si>
  <si>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</si>
  <si>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</si>
  <si>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</si>
  <si>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</si>
  <si>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</si>
  <si>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</si>
  <si>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</si>
  <si>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</si>
  <si>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</si>
  <si>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</si>
  <si>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</si>
  <si>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</si>
  <si>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</si>
  <si>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</si>
  <si>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</si>
  <si>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</si>
  <si>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</si>
  <si>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</si>
  <si>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</si>
  <si>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</si>
  <si>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</si>
  <si>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</si>
  <si>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</si>
  <si>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</si>
  <si>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</si>
  <si>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</si>
  <si>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</si>
  <si>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</si>
  <si>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</si>
  <si>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</si>
  <si>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</si>
  <si>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</si>
  <si>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</si>
  <si>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</si>
  <si>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</si>
  <si>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</si>
  <si>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</si>
  <si>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</si>
  <si>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</si>
  <si>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</si>
  <si>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</si>
  <si>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</si>
  <si>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</si>
  <si>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</si>
  <si>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</si>
  <si>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</si>
  <si>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</si>
  <si>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</si>
  <si>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</si>
  <si>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</si>
  <si>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</si>
  <si>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</si>
  <si>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</si>
  <si>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</si>
  <si>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</si>
  <si>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</si>
  <si>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</si>
  <si>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</si>
  <si>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</si>
  <si>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</si>
  <si>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</si>
  <si>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</si>
  <si>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</si>
  <si>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</si>
  <si>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</si>
  <si>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</si>
  <si>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</si>
  <si>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</si>
  <si>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</si>
  <si>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</si>
  <si>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</si>
  <si>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</si>
  <si>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</si>
  <si>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</si>
  <si>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</si>
  <si>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</si>
  <si>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</si>
  <si>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</si>
  <si>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</si>
  <si>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</si>
  <si>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</si>
  <si>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</si>
  <si>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</si>
  <si>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</si>
  <si>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</si>
  <si>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</si>
  <si>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</si>
  <si>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</si>
  <si>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</si>
  <si>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</si>
  <si>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</si>
  <si>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</si>
  <si>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</si>
  <si>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</si>
  <si>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</si>
  <si>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</si>
  <si>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</si>
  <si>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</si>
  <si>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</si>
  <si>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</si>
  <si>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</si>
  <si>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</si>
  <si>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</si>
  <si>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</si>
  <si>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</si>
  <si>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</si>
  <si>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</si>
  <si>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</si>
  <si>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</si>
  <si>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</si>
  <si>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</si>
  <si>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</si>
  <si>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</si>
  <si>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</si>
  <si>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</si>
  <si>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</si>
  <si>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</si>
  <si>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</si>
  <si>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</si>
  <si>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</si>
  <si>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</si>
  <si>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</si>
  <si>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</si>
  <si>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</si>
  <si>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</si>
  <si>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</si>
  <si>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</si>
  <si>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</si>
  <si>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</si>
  <si>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</si>
  <si>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</si>
  <si>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</si>
  <si>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</si>
  <si>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</si>
  <si>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</si>
  <si>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</si>
  <si>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</si>
  <si>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</si>
  <si>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</si>
  <si>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</si>
  <si>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</si>
  <si>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</si>
  <si>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</si>
  <si>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</si>
  <si>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</si>
  <si>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</si>
  <si>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</si>
  <si>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</si>
  <si>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</si>
  <si>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</si>
  <si>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</si>
  <si>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</si>
  <si>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</si>
  <si>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</si>
  <si>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</si>
  <si>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</si>
  <si>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</si>
  <si>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</si>
  <si>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</si>
  <si>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</si>
  <si>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</si>
  <si>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</si>
  <si>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</si>
  <si>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</si>
  <si>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</si>
  <si>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</si>
  <si>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</si>
  <si>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</si>
  <si>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</si>
  <si>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</si>
  <si>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</si>
  <si>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</si>
  <si>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</si>
  <si>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</si>
  <si>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</si>
  <si>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</si>
  <si>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</si>
  <si>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</si>
  <si>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</si>
  <si>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</si>
  <si>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</si>
  <si>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</si>
  <si>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</si>
  <si>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</si>
  <si>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</si>
  <si>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</si>
  <si>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</si>
  <si>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</si>
  <si>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</si>
  <si>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</si>
  <si>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</si>
  <si>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</si>
  <si>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</si>
  <si>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</si>
  <si>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</si>
  <si>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</si>
  <si>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</si>
  <si>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</si>
  <si>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</si>
  <si>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</si>
  <si>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</si>
  <si>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</si>
  <si>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</si>
  <si>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</si>
  <si>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</si>
  <si>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</si>
  <si>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</si>
  <si>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</si>
  <si>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</si>
  <si>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</si>
  <si>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</si>
  <si>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</si>
  <si>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</si>
  <si>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</si>
  <si>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</si>
  <si>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</si>
  <si>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</si>
  <si>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</si>
  <si>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</si>
  <si>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</si>
  <si>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</si>
  <si>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</si>
  <si>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</si>
  <si>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</si>
  <si>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</si>
  <si>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</si>
  <si>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</si>
  <si>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</si>
  <si>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</si>
  <si>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</si>
  <si>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</si>
  <si>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</si>
  <si>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</si>
  <si>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</si>
  <si>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</si>
  <si>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</si>
  <si>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</si>
  <si>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</si>
  <si>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</si>
  <si>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</si>
  <si>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</si>
  <si>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</si>
  <si>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</si>
  <si>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</si>
  <si>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</si>
  <si>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</si>
  <si>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</si>
  <si>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</si>
  <si>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</si>
  <si>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</si>
  <si>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</si>
  <si>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</si>
  <si>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</si>
  <si>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</si>
  <si>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</si>
  <si>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</si>
  <si>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</si>
  <si>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</si>
  <si>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</si>
  <si>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</si>
  <si>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</si>
  <si>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</si>
  <si>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</si>
  <si>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</si>
  <si>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</si>
  <si>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</si>
  <si>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</si>
  <si>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</si>
  <si>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</si>
  <si>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</si>
  <si>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</si>
  <si>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</si>
  <si>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</si>
  <si>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</si>
  <si>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</si>
  <si>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</si>
  <si>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</si>
  <si>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</si>
  <si>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</si>
  <si>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</si>
  <si>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</si>
  <si>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</si>
  <si>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</si>
  <si>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</si>
  <si>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</si>
  <si>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</si>
  <si>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</si>
  <si>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</si>
  <si>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</si>
  <si>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</si>
  <si>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</si>
  <si>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</si>
  <si>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</si>
  <si>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</si>
  <si>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</si>
  <si>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</si>
  <si>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</si>
  <si>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</si>
  <si>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</si>
  <si>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</si>
  <si>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</si>
  <si>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</si>
  <si>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</si>
  <si>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</si>
  <si>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</si>
  <si>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</si>
  <si>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</si>
  <si>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</si>
  <si>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</si>
  <si>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</si>
  <si>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</si>
  <si>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</si>
  <si>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</si>
  <si>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</si>
  <si>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</si>
  <si>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</si>
  <si>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</si>
  <si>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</si>
  <si>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</si>
  <si>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</si>
  <si>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</si>
  <si>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</si>
  <si>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</si>
  <si>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</si>
  <si>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</si>
  <si>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</si>
  <si>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</si>
  <si>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</si>
  <si>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</si>
  <si>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</si>
  <si>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</si>
  <si>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</si>
  <si>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</si>
  <si>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</si>
  <si>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</si>
  <si>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</si>
  <si>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</si>
  <si>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</si>
  <si>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</si>
  <si>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</si>
  <si>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</si>
  <si>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</si>
  <si>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</si>
  <si>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</si>
  <si>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</si>
  <si>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</si>
  <si>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</si>
  <si>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</si>
  <si>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</si>
  <si>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</si>
  <si>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</si>
  <si>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</si>
  <si>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</si>
  <si>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</si>
  <si>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</si>
  <si>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</si>
  <si>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</si>
  <si>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</si>
  <si>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</si>
  <si>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</si>
  <si>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</si>
  <si>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</si>
  <si>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</si>
  <si>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</si>
  <si>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</si>
  <si>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</si>
  <si>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</si>
  <si>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</si>
  <si>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</si>
  <si>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</si>
  <si>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</si>
  <si>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</si>
  <si>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</si>
  <si>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</si>
  <si>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</si>
  <si>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</si>
  <si>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</si>
  <si>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</si>
  <si>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</si>
  <si>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</si>
  <si>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</si>
  <si>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</si>
  <si>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</si>
  <si>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</si>
  <si>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</si>
  <si>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</si>
  <si>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</si>
  <si>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</si>
  <si>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</si>
  <si>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</si>
  <si>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</si>
  <si>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</si>
  <si>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</si>
  <si>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</si>
  <si>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</si>
  <si>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</si>
  <si>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</si>
  <si>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</si>
  <si>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</si>
  <si>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</si>
  <si>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</si>
  <si>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</si>
  <si>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</si>
  <si>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</si>
  <si>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</si>
  <si>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</si>
  <si>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</si>
  <si>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</si>
  <si>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</si>
  <si>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</si>
  <si>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</si>
  <si>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</si>
  <si>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</si>
  <si>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</si>
  <si>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</si>
  <si>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</si>
  <si>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</si>
  <si>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</si>
  <si>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</si>
  <si>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</si>
  <si>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</si>
  <si>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</si>
  <si>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</si>
  <si>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</si>
  <si>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</si>
  <si>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</si>
  <si>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</si>
  <si>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</si>
  <si>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</si>
  <si>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</si>
  <si>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</si>
  <si>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</si>
  <si>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</si>
  <si>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</si>
  <si>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</si>
  <si>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</si>
  <si>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</si>
  <si>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</si>
  <si>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</si>
  <si>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</si>
  <si>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</si>
  <si>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</si>
  <si>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</si>
  <si>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</si>
  <si>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</si>
  <si>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</si>
  <si>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</si>
  <si>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</si>
  <si>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</si>
  <si>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</si>
  <si>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</si>
  <si>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</si>
  <si>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</si>
  <si>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</si>
  <si>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</si>
  <si>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</si>
  <si>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</si>
  <si>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</si>
  <si>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</si>
  <si>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</si>
  <si>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</si>
  <si>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</si>
  <si>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</si>
  <si>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</si>
  <si>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</si>
  <si>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</si>
  <si>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</si>
  <si>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</si>
  <si>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</si>
  <si>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</si>
  <si>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</si>
  <si>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</si>
  <si>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</si>
  <si>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</si>
  <si>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</si>
  <si>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</si>
  <si>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</si>
  <si>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</si>
  <si>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</si>
  <si>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</si>
  <si>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</si>
  <si>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</si>
  <si>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</si>
  <si>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</si>
  <si>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</si>
  <si>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</si>
  <si>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</si>
  <si>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</si>
  <si>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</si>
  <si>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</si>
  <si>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</si>
  <si>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</si>
  <si>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</si>
  <si>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</si>
  <si>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</si>
  <si>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</si>
  <si>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</si>
  <si>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</si>
  <si>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</si>
  <si>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</si>
  <si>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</si>
  <si>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</si>
  <si>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</si>
  <si>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</si>
  <si>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</si>
  <si>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</si>
  <si>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</si>
  <si>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</si>
  <si>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</si>
  <si>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</si>
  <si>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</si>
  <si>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</si>
  <si>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</si>
  <si>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</si>
  <si>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</si>
  <si>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</si>
  <si>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</si>
  <si>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</si>
  <si>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</si>
  <si>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</si>
  <si>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</si>
  <si>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</si>
  <si>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</si>
  <si>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</si>
  <si>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</si>
  <si>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</si>
  <si>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</si>
  <si>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</si>
  <si>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</si>
  <si>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</si>
  <si>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</si>
  <si>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</si>
  <si>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</si>
  <si>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</si>
  <si>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</si>
  <si>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</si>
  <si>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</si>
  <si>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</si>
  <si>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</si>
  <si>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</si>
  <si>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</si>
  <si>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</si>
  <si>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</si>
  <si>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</si>
  <si>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</si>
  <si>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</si>
  <si>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</si>
  <si>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</si>
  <si>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</si>
  <si>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</si>
  <si>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</si>
  <si>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</si>
  <si>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</si>
  <si>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</si>
  <si>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</si>
  <si>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</si>
  <si>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</si>
  <si>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</si>
  <si>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</si>
  <si>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</si>
  <si>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</si>
  <si>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</si>
  <si>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</si>
  <si>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</si>
  <si>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</si>
  <si>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</si>
  <si>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</si>
  <si>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</si>
  <si>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</si>
  <si>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</si>
  <si>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</si>
  <si>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</si>
  <si>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</si>
  <si>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</si>
  <si>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</si>
  <si>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</si>
  <si>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</si>
  <si>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</si>
  <si>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</si>
  <si>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</si>
  <si>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</si>
  <si>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</si>
  <si>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</si>
  <si>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</si>
  <si>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</si>
  <si>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</si>
  <si>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</si>
  <si>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</si>
  <si>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</si>
  <si>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</si>
  <si>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</si>
  <si>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</si>
  <si>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</si>
  <si>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</si>
  <si>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</si>
  <si>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</si>
  <si>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</si>
  <si>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</si>
  <si>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</si>
  <si>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</si>
  <si>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</si>
  <si>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</si>
  <si>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</si>
  <si>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</si>
  <si>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</si>
  <si>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</si>
  <si>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</si>
  <si>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</si>
  <si>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</si>
  <si>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</si>
  <si>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</si>
  <si>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</si>
  <si>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</si>
  <si>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</si>
  <si>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</si>
  <si>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</si>
  <si>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</si>
  <si>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</si>
  <si>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</si>
  <si>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</si>
  <si>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</si>
  <si>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</si>
  <si>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</si>
  <si>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</si>
  <si>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</si>
  <si>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</si>
  <si>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</si>
  <si>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</si>
  <si>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</si>
  <si>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</si>
  <si>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</si>
  <si>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</si>
  <si>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</si>
  <si>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</si>
  <si>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</si>
  <si>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</si>
  <si>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</si>
  <si>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</si>
  <si>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</si>
  <si>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</si>
  <si>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</si>
  <si>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</si>
  <si>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</si>
  <si>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</si>
  <si>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</si>
  <si>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</si>
  <si>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</si>
  <si>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</si>
  <si>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</si>
  <si>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</si>
  <si>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</si>
  <si>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</si>
  <si>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</si>
  <si>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</si>
  <si>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</si>
  <si>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</si>
  <si>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</si>
  <si>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</si>
  <si>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</si>
  <si>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</si>
  <si>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</si>
  <si>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</si>
  <si>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</si>
  <si>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</si>
  <si>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</si>
  <si>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</si>
  <si>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</si>
  <si>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</si>
  <si>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</si>
  <si>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</si>
  <si>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</si>
  <si>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</si>
  <si>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</si>
  <si>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</si>
  <si>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</si>
  <si>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</si>
  <si>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</si>
  <si>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</si>
  <si>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</si>
  <si>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</si>
  <si>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</si>
  <si>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</si>
  <si>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</si>
  <si>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</si>
  <si>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</si>
  <si>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</si>
  <si>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</si>
  <si>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</si>
  <si>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</si>
  <si>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</si>
  <si>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</si>
  <si>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</si>
  <si>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</si>
  <si>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</si>
  <si>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</si>
  <si>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</si>
  <si>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</si>
  <si>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</si>
  <si>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</si>
  <si>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</si>
  <si>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</si>
  <si>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</si>
  <si>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</si>
  <si>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</si>
  <si>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</si>
  <si>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</si>
  <si>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</si>
  <si>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</si>
  <si>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</si>
  <si>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</si>
  <si>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</si>
  <si>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</si>
  <si>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</si>
  <si>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</si>
  <si>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</si>
  <si>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</si>
  <si>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</si>
  <si>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</si>
  <si>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</si>
  <si>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</si>
  <si>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</si>
  <si>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</si>
  <si>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</si>
  <si>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</si>
  <si>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</si>
  <si>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</si>
  <si>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</si>
  <si>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</si>
  <si>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</si>
  <si>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</si>
  <si>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</si>
  <si>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</si>
  <si>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</si>
  <si>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</si>
  <si>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</si>
  <si>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</si>
  <si>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</si>
  <si>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</si>
  <si>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</si>
  <si>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</si>
  <si>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</si>
  <si>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</si>
  <si>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</si>
  <si>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</si>
  <si>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</si>
  <si>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</si>
  <si>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</si>
  <si>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</si>
  <si>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</si>
  <si>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</si>
  <si>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</si>
  <si>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</si>
  <si>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</si>
  <si>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</si>
  <si>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</si>
  <si>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</si>
  <si>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</si>
  <si>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</si>
  <si>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</si>
  <si>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</si>
  <si>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</si>
  <si>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</si>
  <si>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</si>
  <si>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</si>
  <si>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</si>
  <si>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</si>
  <si>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</si>
  <si>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</si>
  <si>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</si>
  <si>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</si>
  <si>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</si>
  <si>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</si>
  <si>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</si>
  <si>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</si>
  <si>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</si>
  <si>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</si>
  <si>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</si>
  <si>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</si>
  <si>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</si>
  <si>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</si>
  <si>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</si>
  <si>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</si>
  <si>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</si>
  <si>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</si>
  <si>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</si>
  <si>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</si>
  <si>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</si>
  <si>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</si>
  <si>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</si>
  <si>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</si>
  <si>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</si>
  <si>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</si>
  <si>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</si>
  <si>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</si>
  <si>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</si>
  <si>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</si>
  <si>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</si>
  <si>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</si>
  <si>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</si>
  <si>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</si>
  <si>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</si>
  <si>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</si>
  <si>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</si>
  <si>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</si>
  <si>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</si>
  <si>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</si>
  <si>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</si>
  <si>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</si>
  <si>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</si>
  <si>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</si>
  <si>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</si>
  <si>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</si>
  <si>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</si>
  <si>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</si>
  <si>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</si>
  <si>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</si>
  <si>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</si>
  <si>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</si>
  <si>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</si>
  <si>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</si>
  <si>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</si>
  <si>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</si>
  <si>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</si>
  <si>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</si>
  <si>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</si>
  <si>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</si>
  <si>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</si>
  <si>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</si>
  <si>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</si>
  <si>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</si>
  <si>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</si>
  <si>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</si>
  <si>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</si>
  <si>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</si>
  <si>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</si>
  <si>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</si>
  <si>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</si>
  <si>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</si>
  <si>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</si>
  <si>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</si>
  <si>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</si>
  <si>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</si>
  <si>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</si>
  <si>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</si>
  <si>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</si>
  <si>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</si>
  <si>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</si>
  <si>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</si>
  <si>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</si>
  <si>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</si>
  <si>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</si>
  <si>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</si>
  <si>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</si>
  <si>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</si>
  <si>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</si>
  <si>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</si>
  <si>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</si>
  <si>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</si>
  <si>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</si>
  <si>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</si>
  <si>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</si>
  <si>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</si>
  <si>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</si>
  <si>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</si>
  <si>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</si>
  <si>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</si>
  <si>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</si>
  <si>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</si>
  <si>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</si>
  <si>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</si>
  <si>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</si>
  <si>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</si>
  <si>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</si>
  <si>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</si>
  <si>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</si>
  <si>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</si>
  <si>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</si>
  <si>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</si>
  <si>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</si>
  <si>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</si>
  <si>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</si>
  <si>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</si>
  <si>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</si>
  <si>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</si>
  <si>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</si>
  <si>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</si>
  <si>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</si>
  <si>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</si>
  <si>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</si>
  <si>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</si>
  <si>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</si>
  <si>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</si>
  <si>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</si>
  <si>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</si>
  <si>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</si>
  <si>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</si>
  <si>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</si>
  <si>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</si>
  <si>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</si>
  <si>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</si>
  <si>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</si>
  <si>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</si>
  <si>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</si>
  <si>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</si>
  <si>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</si>
  <si>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</si>
  <si>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</si>
  <si>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</si>
  <si>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</si>
  <si>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</si>
  <si>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</si>
  <si>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</si>
  <si>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</si>
  <si>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</si>
  <si>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</si>
  <si>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</si>
  <si>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</si>
  <si>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</si>
  <si>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</si>
  <si>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</si>
  <si>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</si>
  <si>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</si>
  <si>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</si>
  <si>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</si>
  <si>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</si>
  <si>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</si>
  <si>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</si>
  <si>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</si>
  <si>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</si>
  <si>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</si>
  <si>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</si>
  <si>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</si>
  <si>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</si>
  <si>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</si>
  <si>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</si>
  <si>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</si>
  <si>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</si>
  <si>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</si>
  <si>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</si>
  <si>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</si>
  <si>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</si>
  <si>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</si>
  <si>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</si>
  <si>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</si>
  <si>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</si>
  <si>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</si>
  <si>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</si>
  <si>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</si>
  <si>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</si>
  <si>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</si>
  <si>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</si>
  <si>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</si>
  <si>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</si>
  <si>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</si>
  <si>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</si>
  <si>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</si>
  <si>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</si>
  <si>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</si>
  <si>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</si>
  <si>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</si>
  <si>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</si>
  <si>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</si>
  <si>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</si>
  <si>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</si>
  <si>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</si>
  <si>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</si>
  <si>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</si>
  <si>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</si>
  <si>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</si>
  <si>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</si>
  <si>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</si>
  <si>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</si>
  <si>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</si>
  <si>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</si>
  <si>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</si>
  <si>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</si>
  <si>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</si>
  <si>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</si>
  <si>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</si>
  <si>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</si>
  <si>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</si>
  <si>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</si>
  <si>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</si>
  <si>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</si>
  <si>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</si>
  <si>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</si>
  <si>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</si>
  <si>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</si>
  <si>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</si>
  <si>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</si>
  <si>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</si>
  <si>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</si>
  <si>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</si>
  <si>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</si>
  <si>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</si>
  <si>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</si>
  <si>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</si>
  <si>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</si>
  <si>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</si>
  <si>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</si>
  <si>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</si>
  <si>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</si>
  <si>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</si>
  <si>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</si>
  <si>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</si>
  <si>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</si>
  <si>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</si>
  <si>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</si>
  <si>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</si>
  <si>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</si>
  <si>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</si>
  <si>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</si>
  <si>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</si>
  <si>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</si>
  <si>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</si>
  <si>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</si>
  <si>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</si>
  <si>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</si>
  <si>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</si>
  <si>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</si>
  <si>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</si>
  <si>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</si>
  <si>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</si>
  <si>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</si>
  <si>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</si>
  <si>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</si>
  <si>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</si>
  <si>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</si>
  <si>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</si>
  <si>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</si>
  <si>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</si>
  <si>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</si>
  <si>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</si>
  <si>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</si>
  <si>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</si>
  <si>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</si>
  <si>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</si>
  <si>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</si>
  <si>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</si>
  <si>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</si>
  <si>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</si>
  <si>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</si>
  <si>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</si>
  <si>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</si>
  <si>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</si>
  <si>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</si>
  <si>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</si>
  <si>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</si>
  <si>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</si>
  <si>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</si>
  <si>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</si>
  <si>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</si>
  <si>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</si>
  <si>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</si>
  <si>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</si>
  <si>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</si>
  <si>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</si>
  <si>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</si>
  <si>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</si>
  <si>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</si>
  <si>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</si>
  <si>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</si>
  <si>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</si>
  <si>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</si>
  <si>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</si>
  <si>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</si>
  <si>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</si>
  <si>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</si>
  <si>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</si>
  <si>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</si>
  <si>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</si>
  <si>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</si>
  <si>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</si>
  <si>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</si>
  <si>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</si>
  <si>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</si>
  <si>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</si>
  <si>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</si>
  <si>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</si>
  <si>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</si>
  <si>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</si>
  <si>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</si>
  <si>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</si>
  <si>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</si>
  <si>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</si>
  <si>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</si>
  <si>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</si>
  <si>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</si>
  <si>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</si>
  <si>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</si>
  <si>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</si>
  <si>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</si>
  <si>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</si>
  <si>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</si>
  <si>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</si>
  <si>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</si>
  <si>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</si>
  <si>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</si>
  <si>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</si>
  <si>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</si>
  <si>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</si>
  <si>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</si>
  <si>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</si>
  <si>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</si>
  <si>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</si>
  <si>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</si>
  <si>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</si>
  <si>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</si>
  <si>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</si>
  <si>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</si>
  <si>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</si>
  <si>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</si>
  <si>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</si>
  <si>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</si>
  <si>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</si>
  <si>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</si>
  <si>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</si>
  <si>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</si>
  <si>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</si>
  <si>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</si>
  <si>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</si>
  <si>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</si>
  <si>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</si>
  <si>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</si>
  <si>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</si>
  <si>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</si>
  <si>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</si>
  <si>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</si>
  <si>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</si>
  <si>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</si>
  <si>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</si>
  <si>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</si>
  <si>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</si>
  <si>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</si>
  <si>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</si>
  <si>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</si>
  <si>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</si>
  <si>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</si>
  <si>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</si>
  <si>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</si>
  <si>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</si>
  <si>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</si>
  <si>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</si>
  <si>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</si>
  <si>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</si>
  <si>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</si>
  <si>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</si>
  <si>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</si>
  <si>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</si>
  <si>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</si>
  <si>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</si>
  <si>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</si>
  <si>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</si>
  <si>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</si>
  <si>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</si>
  <si>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</si>
  <si>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</si>
  <si>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</si>
  <si>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</si>
  <si>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</si>
  <si>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</si>
  <si>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</si>
  <si>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</si>
  <si>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</si>
  <si>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</si>
  <si>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</si>
  <si>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</si>
  <si>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</si>
  <si>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</si>
  <si>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</si>
  <si>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</si>
  <si>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</si>
  <si>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</si>
  <si>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</si>
  <si>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</si>
  <si>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</si>
  <si>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</si>
  <si>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</si>
  <si>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</si>
  <si>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</si>
  <si>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</si>
  <si>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</si>
  <si>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</si>
  <si>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</si>
  <si>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</si>
  <si>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</si>
  <si>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</si>
  <si>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</si>
  <si>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</si>
  <si>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</si>
  <si>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</si>
  <si>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</si>
  <si>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</si>
  <si>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</si>
  <si>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</si>
  <si>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</si>
  <si>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</si>
  <si>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</si>
  <si>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</si>
  <si>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</si>
  <si>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</si>
  <si>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</si>
  <si>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</si>
  <si>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</si>
  <si>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</si>
  <si>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</si>
  <si>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</si>
  <si>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</si>
  <si>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</si>
  <si>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</si>
  <si>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</si>
  <si>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</si>
  <si>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</si>
  <si>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</si>
  <si>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</si>
  <si>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</si>
  <si>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</si>
  <si>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</si>
  <si>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</si>
  <si>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</si>
  <si>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</si>
  <si>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</si>
  <si>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</si>
  <si>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</si>
  <si>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</si>
  <si>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</si>
  <si>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</si>
  <si>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</si>
  <si>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</si>
  <si>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</si>
  <si>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</si>
  <si>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</si>
  <si>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</si>
  <si>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</si>
  <si>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</si>
  <si>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</si>
  <si>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</si>
  <si>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</si>
  <si>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</si>
  <si>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</si>
  <si>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</si>
  <si>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</si>
  <si>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</si>
  <si>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</si>
  <si>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</si>
  <si>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</si>
  <si>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</si>
  <si>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</si>
  <si>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</si>
  <si>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</si>
  <si>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</si>
  <si>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</si>
  <si>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</si>
  <si>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</si>
  <si>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</si>
  <si>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</si>
  <si>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</si>
  <si>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</si>
  <si>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</si>
  <si>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</si>
  <si>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</si>
  <si>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</si>
  <si>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</si>
  <si>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</si>
  <si>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</si>
  <si>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</si>
  <si>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</si>
  <si>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</si>
  <si>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</si>
  <si>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</si>
  <si>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</si>
  <si>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</si>
  <si>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</si>
  <si>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</si>
  <si>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</si>
  <si>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</si>
  <si>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</si>
  <si>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</si>
  <si>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</si>
  <si>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</si>
  <si>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</si>
  <si>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</si>
  <si>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</si>
  <si>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</si>
  <si>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</si>
  <si>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</si>
  <si>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</si>
  <si>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</si>
  <si>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</si>
  <si>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</si>
  <si>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</si>
  <si>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</si>
  <si>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</si>
  <si>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</si>
  <si>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</si>
  <si>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</si>
  <si>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</si>
  <si>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</si>
  <si>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</si>
  <si>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</si>
  <si>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</si>
  <si>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</si>
  <si>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</si>
  <si>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</si>
  <si>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</si>
  <si>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</si>
  <si>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</si>
  <si>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</si>
  <si>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</si>
  <si>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</si>
  <si>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</si>
  <si>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</si>
  <si>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</si>
  <si>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</si>
  <si>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</si>
  <si>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</si>
  <si>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</si>
  <si>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</si>
  <si>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</si>
  <si>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</si>
  <si>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</si>
  <si>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</si>
  <si>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</si>
  <si>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</si>
  <si>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</si>
  <si>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</si>
  <si>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</si>
  <si>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</si>
  <si>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</si>
  <si>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</si>
  <si>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</si>
  <si>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</si>
  <si>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</si>
  <si>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</si>
  <si>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</si>
  <si>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</si>
  <si>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</si>
  <si>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</si>
  <si>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</si>
  <si>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</si>
  <si>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</si>
  <si>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</si>
  <si>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</si>
  <si>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</si>
  <si>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</si>
  <si>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</si>
  <si>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</si>
  <si>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</si>
  <si>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</si>
  <si>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</si>
  <si>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</si>
  <si>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</si>
  <si>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</si>
  <si>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</si>
  <si>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</si>
  <si>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</si>
  <si>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</si>
  <si>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</si>
  <si>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</si>
  <si>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</si>
  <si>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</si>
  <si>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</si>
  <si>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</si>
  <si>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</si>
  <si>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</si>
  <si>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</si>
  <si>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</si>
  <si>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</si>
  <si>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</si>
  <si>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</si>
  <si>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</si>
  <si>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</si>
  <si>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</si>
  <si>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</si>
  <si>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</si>
  <si>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</si>
  <si>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</si>
  <si>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</si>
  <si>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</si>
  <si>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</si>
  <si>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</si>
  <si>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</si>
  <si>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</si>
  <si>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</si>
  <si>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</si>
  <si>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</si>
  <si>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</si>
  <si>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</si>
  <si>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</si>
  <si>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</si>
  <si>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</si>
  <si>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</si>
  <si>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</si>
  <si>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</si>
  <si>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</si>
  <si>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</si>
  <si>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</si>
  <si>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</si>
  <si>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</si>
  <si>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</si>
  <si>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</si>
  <si>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</si>
  <si>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</si>
  <si>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</si>
  <si>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</si>
  <si>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</si>
  <si>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</si>
  <si>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</si>
  <si>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</si>
  <si>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</si>
  <si>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</si>
  <si>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</si>
  <si>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</si>
  <si>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</si>
  <si>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</si>
  <si>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</si>
  <si>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</si>
  <si>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</si>
  <si>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</si>
  <si>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</si>
  <si>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</si>
  <si>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</si>
  <si>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</si>
  <si>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</si>
  <si>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</si>
  <si>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</si>
  <si>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</si>
  <si>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</si>
  <si>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</si>
  <si>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</si>
  <si>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</si>
  <si>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</si>
  <si>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</si>
  <si>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</si>
  <si>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</si>
  <si>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</si>
  <si>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</si>
  <si>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</si>
  <si>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</si>
  <si>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</si>
  <si>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</si>
  <si>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</si>
  <si>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</si>
  <si>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</si>
  <si>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</si>
  <si>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</si>
  <si>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</si>
  <si>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</si>
  <si>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</si>
  <si>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</si>
  <si>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</si>
  <si>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</si>
  <si>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</si>
  <si>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</si>
  <si>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</si>
  <si>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</si>
  <si>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</si>
  <si>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</si>
  <si>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</si>
  <si>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</si>
  <si>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</si>
  <si>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</si>
  <si>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</si>
  <si>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</si>
  <si>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</si>
  <si>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</si>
  <si>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</si>
  <si>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</si>
  <si>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</si>
  <si>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</si>
  <si>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</si>
  <si>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</si>
  <si>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</si>
  <si>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</si>
  <si>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</si>
  <si>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</si>
  <si>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</si>
  <si>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</si>
  <si>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</si>
  <si>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</si>
  <si>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</si>
  <si>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</si>
  <si>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</si>
  <si>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</si>
  <si>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</si>
  <si>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</si>
  <si>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</si>
  <si>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</si>
  <si>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</si>
  <si>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</si>
  <si>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</si>
  <si>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</si>
  <si>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</si>
  <si>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</si>
  <si>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</si>
  <si>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</si>
  <si>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</si>
  <si>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</si>
  <si>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</si>
  <si>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</si>
  <si>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</si>
  <si>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</si>
  <si>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</si>
  <si>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</si>
  <si>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</si>
  <si>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</si>
  <si>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</si>
  <si>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</si>
  <si>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</si>
  <si>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</si>
  <si>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</si>
  <si>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</si>
  <si>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</si>
  <si>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</si>
  <si>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</si>
  <si>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</si>
  <si>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</si>
  <si>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</si>
  <si>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</si>
  <si>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</si>
  <si>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</si>
  <si>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</si>
  <si>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</si>
  <si>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</si>
  <si>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</si>
  <si>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</si>
  <si>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</si>
  <si>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</si>
  <si>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</si>
  <si>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</si>
  <si>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</si>
  <si>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</si>
  <si>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</si>
  <si>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</si>
  <si>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</si>
  <si>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</si>
  <si>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</si>
  <si>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</si>
  <si>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</si>
  <si>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</si>
  <si>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</si>
  <si>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</si>
  <si>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</si>
  <si>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</si>
  <si>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</si>
  <si>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</si>
  <si>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</si>
  <si>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</si>
  <si>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</si>
  <si>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</si>
  <si>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</si>
  <si>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</si>
  <si>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</si>
  <si>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</si>
  <si>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</si>
  <si>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</si>
  <si>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</si>
  <si>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</si>
  <si>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</si>
  <si>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</si>
  <si>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</si>
  <si>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</si>
  <si>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</si>
  <si>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</si>
  <si>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</si>
  <si>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</si>
  <si>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</si>
  <si>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</si>
  <si>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</si>
  <si>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</si>
  <si>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</si>
  <si>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</si>
  <si>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</si>
  <si>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</si>
  <si>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</si>
  <si>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</si>
  <si>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</si>
  <si>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</si>
  <si>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</si>
  <si>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</si>
  <si>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</si>
  <si>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</si>
  <si>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</si>
  <si>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</si>
  <si>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</si>
  <si>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</si>
  <si>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</si>
  <si>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</si>
  <si>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</si>
  <si>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</si>
  <si>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</si>
  <si>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</si>
  <si>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</si>
  <si>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</si>
  <si>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</si>
  <si>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</si>
  <si>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</si>
  <si>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</si>
  <si>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</si>
  <si>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</si>
  <si>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</si>
  <si>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</si>
  <si>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</si>
  <si>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</si>
  <si>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</si>
  <si>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</si>
  <si>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</si>
  <si>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</si>
  <si>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</si>
  <si>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</si>
  <si>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</si>
  <si>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</si>
  <si>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</si>
  <si>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</si>
  <si>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</si>
  <si>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</si>
  <si>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</si>
  <si>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</si>
  <si>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</si>
  <si>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</si>
  <si>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</si>
  <si>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</si>
  <si>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</si>
  <si>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</si>
  <si>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</si>
  <si>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</si>
  <si>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</si>
  <si>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</si>
  <si>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</si>
  <si>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</si>
  <si>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</si>
  <si>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</si>
  <si>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</si>
  <si>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</si>
  <si>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</si>
  <si>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</si>
  <si>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</si>
  <si>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</si>
  <si>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</si>
  <si>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</si>
  <si>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</si>
  <si>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</si>
  <si>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</si>
  <si>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</si>
  <si>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</si>
  <si>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</si>
  <si>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</si>
  <si>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</si>
  <si>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</si>
  <si>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</si>
  <si>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</si>
  <si>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</si>
  <si>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</si>
  <si>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</si>
  <si>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</si>
  <si>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</si>
  <si>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</si>
  <si>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</si>
  <si>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</si>
  <si>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</si>
  <si>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</si>
  <si>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</si>
  <si>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</si>
  <si>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</si>
  <si>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</si>
  <si>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</si>
  <si>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</si>
  <si>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</si>
  <si>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</si>
  <si>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</si>
  <si>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</si>
  <si>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</si>
  <si>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</si>
  <si>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</si>
  <si>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</si>
  <si>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</si>
  <si>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</si>
  <si>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</si>
  <si>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</si>
  <si>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</si>
  <si>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</si>
  <si>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</si>
  <si>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</si>
  <si>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</si>
  <si>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</si>
  <si>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</si>
  <si>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</si>
  <si>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</si>
  <si>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</si>
  <si>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</si>
  <si>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</si>
  <si>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</si>
  <si>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</si>
  <si>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</si>
  <si>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</si>
  <si>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</si>
  <si>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</si>
  <si>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</si>
  <si>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</si>
  <si>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</si>
  <si>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</si>
  <si>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</si>
  <si>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</si>
  <si>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</si>
  <si>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</si>
  <si>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</si>
  <si>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</si>
  <si>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</si>
  <si>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</si>
  <si>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</si>
  <si>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</si>
  <si>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</si>
  <si>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</si>
  <si>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</si>
  <si>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</si>
  <si>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</si>
  <si>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</si>
  <si>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</si>
  <si>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</si>
  <si>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</si>
  <si>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</si>
  <si>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</si>
  <si>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</si>
  <si>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</si>
  <si>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</si>
  <si>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</si>
  <si>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</si>
  <si>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</si>
  <si>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</si>
  <si>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</si>
  <si>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</si>
  <si>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</si>
  <si>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</si>
  <si>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</si>
  <si>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</si>
  <si>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</si>
  <si>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</si>
  <si>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</si>
  <si>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</si>
  <si>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</si>
  <si>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</si>
  <si>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</si>
  <si>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</si>
  <si>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</si>
  <si>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</si>
  <si>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</si>
  <si>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</si>
  <si>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</si>
  <si>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</si>
  <si>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</si>
  <si>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</si>
  <si>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</si>
  <si>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</si>
  <si>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</si>
  <si>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</si>
  <si>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</si>
  <si>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</si>
  <si>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</si>
  <si>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</si>
  <si>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</si>
  <si>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</si>
  <si>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</si>
  <si>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</si>
  <si>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</si>
  <si>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</si>
  <si>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</si>
  <si>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</si>
  <si>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</si>
  <si>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</si>
  <si>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</si>
  <si>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</si>
  <si>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</si>
  <si>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</si>
  <si>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</si>
  <si>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</si>
  <si>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</si>
  <si>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</si>
  <si>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</si>
  <si>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</si>
  <si>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</si>
  <si>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</si>
  <si>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</si>
  <si>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</si>
  <si>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</si>
  <si>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</si>
  <si>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</si>
  <si>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</si>
  <si>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</si>
  <si>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</si>
  <si>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</si>
  <si>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</si>
  <si>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</si>
  <si>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</si>
  <si>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</si>
  <si>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</si>
  <si>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</si>
  <si>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</si>
  <si>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</si>
  <si>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</si>
  <si>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</si>
  <si>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</si>
  <si>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</si>
  <si>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</si>
  <si>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</si>
  <si>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</si>
  <si>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</si>
  <si>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</si>
  <si>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</si>
  <si>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</si>
  <si>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</si>
  <si>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</si>
  <si>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</si>
  <si>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</si>
  <si>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</si>
  <si>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</si>
  <si>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</si>
  <si>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</si>
  <si>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</si>
  <si>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</si>
  <si>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</si>
  <si>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</si>
  <si>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</si>
  <si>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</si>
  <si>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</si>
  <si>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</si>
  <si>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</si>
  <si>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</si>
  <si>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</si>
  <si>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</si>
  <si>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</si>
  <si>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</si>
  <si>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</si>
  <si>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</si>
  <si>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</si>
  <si>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</si>
  <si>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</si>
  <si>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</si>
  <si>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</si>
  <si>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</si>
  <si>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</si>
  <si>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</si>
  <si>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</si>
  <si>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</si>
  <si>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</si>
  <si>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</si>
  <si>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</si>
  <si>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</si>
  <si>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</si>
  <si>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</si>
  <si>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</si>
  <si>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</si>
  <si>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</si>
  <si>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</si>
  <si>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</si>
  <si>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</si>
  <si>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</si>
  <si>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</si>
  <si>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</si>
  <si>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</si>
  <si>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</si>
  <si>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</si>
  <si>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</si>
  <si>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</si>
  <si>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</si>
  <si>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</si>
  <si>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</si>
  <si>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</si>
  <si>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</si>
  <si>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</si>
  <si>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</si>
  <si>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</si>
  <si>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</si>
  <si>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</si>
  <si>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</si>
  <si>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</si>
  <si>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</si>
  <si>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</si>
  <si>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</si>
  <si>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</si>
  <si>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</si>
  <si>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</si>
  <si>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</si>
  <si>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</si>
  <si>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</si>
  <si>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</si>
  <si>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</si>
  <si>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</si>
  <si>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</si>
  <si>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</si>
  <si>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</si>
  <si>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</si>
  <si>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</si>
  <si>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</si>
  <si>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</si>
  <si>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</si>
  <si>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</si>
  <si>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</si>
  <si>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</si>
  <si>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</si>
  <si>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</si>
  <si>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</si>
  <si>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</si>
  <si>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</si>
  <si>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</si>
  <si>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</si>
  <si>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</si>
  <si>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</si>
  <si>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</si>
  <si>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</si>
  <si>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</si>
  <si>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</si>
  <si>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</si>
  <si>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</si>
  <si>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</si>
  <si>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</si>
  <si>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</si>
  <si>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</si>
  <si>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</si>
  <si>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</si>
  <si>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</si>
  <si>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</si>
  <si>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</si>
  <si>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</si>
  <si>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</si>
  <si>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</si>
  <si>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</si>
  <si>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</si>
  <si>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</si>
  <si>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</si>
  <si>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</si>
  <si>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</si>
  <si>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</si>
  <si>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</si>
  <si>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</si>
  <si>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</si>
  <si>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</si>
  <si>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</si>
  <si>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</si>
  <si>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</si>
  <si>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</si>
  <si>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</si>
  <si>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</si>
  <si>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</si>
  <si>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</si>
  <si>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</si>
  <si>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</si>
  <si>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</si>
  <si>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</si>
  <si>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</si>
  <si>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</si>
  <si>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</si>
  <si>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</si>
  <si>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</si>
  <si>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</si>
  <si>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</si>
  <si>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</si>
  <si>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</si>
  <si>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</si>
  <si>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</si>
  <si>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</si>
  <si>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</si>
  <si>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</si>
  <si>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</si>
  <si>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</si>
  <si>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</si>
  <si>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</si>
  <si>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</si>
  <si>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</si>
  <si>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</si>
  <si>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</si>
  <si>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</si>
  <si>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</si>
  <si>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</si>
  <si>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</si>
  <si>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</si>
  <si>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</si>
  <si>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</si>
  <si>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</si>
  <si>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</si>
  <si>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</si>
  <si>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</si>
  <si>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</si>
  <si>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</si>
  <si>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</si>
  <si>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</si>
  <si>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</si>
  <si>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</si>
  <si>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</si>
  <si>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</si>
  <si>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</si>
  <si>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</si>
  <si>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</si>
  <si>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</si>
  <si>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</si>
  <si>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</si>
  <si>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</si>
  <si>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</si>
  <si>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</si>
  <si>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</si>
  <si>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</si>
  <si>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</si>
  <si>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</si>
  <si>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</si>
  <si>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</si>
  <si>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</si>
  <si>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</si>
  <si>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</si>
  <si>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</si>
  <si>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</si>
  <si>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</si>
  <si>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</si>
  <si>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</si>
  <si>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</si>
  <si>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</si>
  <si>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</si>
  <si>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</si>
  <si>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</si>
  <si>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</si>
  <si>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</si>
  <si>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</si>
  <si>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</si>
  <si>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</si>
  <si>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</si>
  <si>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</si>
  <si>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</si>
  <si>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</si>
  <si>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</si>
  <si>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</si>
  <si>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</si>
  <si>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</si>
  <si>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</si>
  <si>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</si>
  <si>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</si>
  <si>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</si>
  <si>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</si>
  <si>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</si>
  <si>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</si>
  <si>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</si>
  <si>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</si>
  <si>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</si>
  <si>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</si>
  <si>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</si>
  <si>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</si>
  <si>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</si>
  <si>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</si>
  <si>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</si>
  <si>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</si>
  <si>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</si>
  <si>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</si>
  <si>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</si>
  <si>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</si>
  <si>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</si>
  <si>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</si>
  <si>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</si>
  <si>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</si>
  <si>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</si>
  <si>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</si>
  <si>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</si>
  <si>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</si>
  <si>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</si>
  <si>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</si>
  <si>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</si>
  <si>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</si>
  <si>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</si>
  <si>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</si>
  <si>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</si>
  <si>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</si>
  <si>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</si>
  <si>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</si>
  <si>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</si>
  <si>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</si>
  <si>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</si>
  <si>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</si>
  <si>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</si>
  <si>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</si>
  <si>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</si>
  <si>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</si>
  <si>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</si>
  <si>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</si>
  <si>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</si>
  <si>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</si>
  <si>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</si>
  <si>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</si>
  <si>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</si>
  <si>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</si>
  <si>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</si>
  <si>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</si>
  <si>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</si>
  <si>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</si>
  <si>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</si>
  <si>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</si>
  <si>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</si>
  <si>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</si>
  <si>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</si>
  <si>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</si>
  <si>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</si>
  <si>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</si>
  <si>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</si>
  <si>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</si>
  <si>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</si>
  <si>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</si>
  <si>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</si>
  <si>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</si>
  <si>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</si>
  <si>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</si>
  <si>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</si>
  <si>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</si>
  <si>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</si>
  <si>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</si>
  <si>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</si>
  <si>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</si>
  <si>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</si>
  <si>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</si>
  <si>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</si>
  <si>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</si>
  <si>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</si>
  <si>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</si>
  <si>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</si>
  <si>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</si>
  <si>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</si>
  <si>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</si>
  <si>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</si>
  <si>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</si>
  <si>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</si>
  <si>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</si>
  <si>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</si>
  <si>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</si>
  <si>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</si>
  <si>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</si>
  <si>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</si>
  <si>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</si>
  <si>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</si>
  <si>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</si>
  <si>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</si>
  <si>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</si>
  <si>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</si>
  <si>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</si>
  <si>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</si>
  <si>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</si>
  <si>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</si>
  <si>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</si>
  <si>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</si>
  <si>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</si>
  <si>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</si>
  <si>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</si>
  <si>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</si>
  <si>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</si>
  <si>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</si>
  <si>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</si>
  <si>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</si>
  <si>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</si>
  <si>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</si>
  <si>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</si>
  <si>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</si>
  <si>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</si>
  <si>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</si>
  <si>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</si>
  <si>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</si>
  <si>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</si>
  <si>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</si>
  <si>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</si>
  <si>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</si>
  <si>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</si>
  <si>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</si>
  <si>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</si>
  <si>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</si>
  <si>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</si>
  <si>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</si>
  <si>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</si>
  <si>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</si>
  <si>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</si>
  <si>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</si>
  <si>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</si>
  <si>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</si>
  <si>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</si>
  <si>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</si>
  <si>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</si>
  <si>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</si>
  <si>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</si>
  <si>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</si>
  <si>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</si>
  <si>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</si>
  <si>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</si>
  <si>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</si>
  <si>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</si>
  <si>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</si>
  <si>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</si>
  <si>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</si>
  <si>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</si>
  <si>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</si>
  <si>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</si>
  <si>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</si>
  <si>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</si>
  <si>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</si>
  <si>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</si>
  <si>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</si>
  <si>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</si>
  <si>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</si>
  <si>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</si>
  <si>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</si>
  <si>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</si>
  <si>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</si>
  <si>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</si>
  <si>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</si>
  <si>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</si>
  <si>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</si>
  <si>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</si>
  <si>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</si>
  <si>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</si>
  <si>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</si>
  <si>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</si>
  <si>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</si>
  <si>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</si>
  <si>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</si>
  <si>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</si>
  <si>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</si>
  <si>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</si>
  <si>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</si>
  <si>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</si>
  <si>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</si>
  <si>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</si>
  <si>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</si>
  <si>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</si>
  <si>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</si>
  <si>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</si>
  <si>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</si>
  <si>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</si>
  <si>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</si>
  <si>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</si>
  <si>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</si>
  <si>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</si>
  <si>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</si>
  <si>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</si>
  <si>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</si>
  <si>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</si>
  <si>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</si>
  <si>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</si>
  <si>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</si>
  <si>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</si>
  <si>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</si>
  <si>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</si>
  <si>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</si>
  <si>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</si>
  <si>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</si>
  <si>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</si>
  <si>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</si>
  <si>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</si>
  <si>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</si>
  <si>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</si>
  <si>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</si>
  <si>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</si>
  <si>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</si>
  <si>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</si>
  <si>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</si>
  <si>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</si>
  <si>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</si>
  <si>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</si>
  <si>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</si>
  <si>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</si>
  <si>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</si>
  <si>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</si>
  <si>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</si>
  <si>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</si>
  <si>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</si>
  <si>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</si>
  <si>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</si>
  <si>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</si>
  <si>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</si>
  <si>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</si>
  <si>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</si>
  <si>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</si>
  <si>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</si>
  <si>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</si>
  <si>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</si>
  <si>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</si>
  <si>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</si>
  <si>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</si>
  <si>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</si>
  <si>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</si>
  <si>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</si>
  <si>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</si>
  <si>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</si>
  <si>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</si>
  <si>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</si>
  <si>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</si>
  <si>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</si>
  <si>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</si>
  <si>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</si>
  <si>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</si>
  <si>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</si>
  <si>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</si>
  <si>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</si>
  <si>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</si>
  <si>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</si>
  <si>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</si>
  <si>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</si>
  <si>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</si>
  <si>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</si>
  <si>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</si>
  <si>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</si>
  <si>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</si>
  <si>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</si>
  <si>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</si>
  <si>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</si>
  <si>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</si>
  <si>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</si>
  <si>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</si>
  <si>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</si>
  <si>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</si>
  <si>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</si>
  <si>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</si>
  <si>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</si>
  <si>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</si>
  <si>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</si>
  <si>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</si>
  <si>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</si>
  <si>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</si>
  <si>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</si>
  <si>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</si>
  <si>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</si>
  <si>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</si>
  <si>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</si>
  <si>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</si>
  <si>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</si>
  <si>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</si>
  <si>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</si>
  <si>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</si>
  <si>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</si>
  <si>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</si>
  <si>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</si>
  <si>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</si>
  <si>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</si>
  <si>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</si>
  <si>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</si>
  <si>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</si>
  <si>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</si>
  <si>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</si>
  <si>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</si>
  <si>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</si>
  <si>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</si>
  <si>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</si>
  <si>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</si>
  <si>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</si>
  <si>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</si>
  <si>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</si>
  <si>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</si>
  <si>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</si>
  <si>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</si>
  <si>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</si>
  <si>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</si>
  <si>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</si>
  <si>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</si>
  <si>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</si>
  <si>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</si>
  <si>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</si>
  <si>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</si>
  <si>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</si>
  <si>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</si>
  <si>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</si>
  <si>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</si>
  <si>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</si>
  <si>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</si>
  <si>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</si>
  <si>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</si>
  <si>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</si>
  <si>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</si>
  <si>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</si>
  <si>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</si>
  <si>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</si>
  <si>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</si>
  <si>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</si>
  <si>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</si>
  <si>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</si>
  <si>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</si>
  <si>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</si>
  <si>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</si>
  <si>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</si>
  <si>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</si>
  <si>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</si>
  <si>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</si>
  <si>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</si>
  <si>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</si>
  <si>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</si>
  <si>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</si>
  <si>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</si>
  <si>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</si>
  <si>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</si>
  <si>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</si>
  <si>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</si>
  <si>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</si>
  <si>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</si>
  <si>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</si>
  <si>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</si>
  <si>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</si>
  <si>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</si>
  <si>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</si>
  <si>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</si>
  <si>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</si>
  <si>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</si>
  <si>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</si>
  <si>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</si>
  <si>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</si>
  <si>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</si>
  <si>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</si>
  <si>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</si>
  <si>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</si>
  <si>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</si>
  <si>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</si>
  <si>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</si>
  <si>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</si>
  <si>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</si>
  <si>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</si>
  <si>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</si>
  <si>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</si>
  <si>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</si>
  <si>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</si>
  <si>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</si>
  <si>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</si>
  <si>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</si>
  <si>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</si>
  <si>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</si>
  <si>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</si>
  <si>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</si>
  <si>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</si>
  <si>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</si>
  <si>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</si>
  <si>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</si>
  <si>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</si>
  <si>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</si>
  <si>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</si>
  <si>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</si>
  <si>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</si>
  <si>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</si>
  <si>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</si>
  <si>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</si>
  <si>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</si>
  <si>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</si>
  <si>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</si>
  <si>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</si>
  <si>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</si>
  <si>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</si>
  <si>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</si>
  <si>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</si>
  <si>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</si>
  <si>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</si>
  <si>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</si>
  <si>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</si>
  <si>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</si>
  <si>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</si>
  <si>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</si>
  <si>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</si>
  <si>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</si>
  <si>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</si>
  <si>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</si>
  <si>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</si>
  <si>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</si>
  <si>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</si>
  <si>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</si>
  <si>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</si>
  <si>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</si>
  <si>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</si>
  <si>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</si>
  <si>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</si>
  <si>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</si>
  <si>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</si>
  <si>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</si>
  <si>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</si>
  <si>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</si>
  <si>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</si>
  <si>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</si>
  <si>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</si>
  <si>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</si>
  <si>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</si>
  <si>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</si>
  <si>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</si>
  <si>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</si>
  <si>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</si>
  <si>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</si>
  <si>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</si>
  <si>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</si>
  <si>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</si>
  <si>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</si>
  <si>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</si>
  <si>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</si>
  <si>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</si>
  <si>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</si>
  <si>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</si>
  <si>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</si>
  <si>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</si>
  <si>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</si>
  <si>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</si>
  <si>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</si>
  <si>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</si>
  <si>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</si>
  <si>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</si>
  <si>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</si>
  <si>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</si>
  <si>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</si>
  <si>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</si>
  <si>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</si>
  <si>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</si>
  <si>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</si>
  <si>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</si>
  <si>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</si>
  <si>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</si>
  <si>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</si>
  <si>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</si>
  <si>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</si>
  <si>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</si>
  <si>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</si>
  <si>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</si>
  <si>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</si>
  <si>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</si>
  <si>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</si>
  <si>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</si>
  <si>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</si>
  <si>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</si>
  <si>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</si>
  <si>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</si>
  <si>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</si>
  <si>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</si>
  <si>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</si>
  <si>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</si>
  <si>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</si>
  <si>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</si>
  <si>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</si>
  <si>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</si>
  <si>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</si>
  <si>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</si>
  <si>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</si>
  <si>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</si>
  <si>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</si>
  <si>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</si>
  <si>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</si>
  <si>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</si>
  <si>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</si>
  <si>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</si>
  <si>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</si>
  <si>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</si>
  <si>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</si>
  <si>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</si>
  <si>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</si>
  <si>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</si>
  <si>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</si>
  <si>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</si>
  <si>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</si>
  <si>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</si>
  <si>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</si>
  <si>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</si>
  <si>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</si>
  <si>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</si>
  <si>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</si>
  <si>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</si>
  <si>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</si>
  <si>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</si>
  <si>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</si>
  <si>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</si>
  <si>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</si>
  <si>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</si>
  <si>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</si>
  <si>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</si>
  <si>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</si>
  <si>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</si>
  <si>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</si>
  <si>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</si>
  <si>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</si>
  <si>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</si>
  <si>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</si>
  <si>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</si>
  <si>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</si>
  <si>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</si>
  <si>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</si>
  <si>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</si>
  <si>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</si>
  <si>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</si>
  <si>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</si>
  <si>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</si>
  <si>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</si>
  <si>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</si>
  <si>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</si>
  <si>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</si>
  <si>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</si>
  <si>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</si>
  <si>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</si>
  <si>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</si>
  <si>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</si>
  <si>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</si>
  <si>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</si>
  <si>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</si>
  <si>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</si>
  <si>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</si>
  <si>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</si>
  <si>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</si>
  <si>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</si>
  <si>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</si>
  <si>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</si>
  <si>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</si>
  <si>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</si>
  <si>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</si>
  <si>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</si>
  <si>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</si>
  <si>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</si>
  <si>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</si>
  <si>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</si>
  <si>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</si>
  <si>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</si>
  <si>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</si>
  <si>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</si>
  <si>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</si>
  <si>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</si>
  <si>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</si>
  <si>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</si>
  <si>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</si>
  <si>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</si>
  <si>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</si>
  <si>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</si>
  <si>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</si>
  <si>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</si>
  <si>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</si>
  <si>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</si>
  <si>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</si>
  <si>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</si>
  <si>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</si>
  <si>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</si>
  <si>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</si>
  <si>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</si>
  <si>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</si>
  <si>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</si>
  <si>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</si>
  <si>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</si>
  <si>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</si>
  <si>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</si>
  <si>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</si>
  <si>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</si>
  <si>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</si>
  <si>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</si>
  <si>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</si>
  <si>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</si>
  <si>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</si>
  <si>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</si>
  <si>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</si>
  <si>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</si>
  <si>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</si>
  <si>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</si>
  <si>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</si>
  <si>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</si>
  <si>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</si>
  <si>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</si>
  <si>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</si>
  <si>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</si>
  <si>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</si>
  <si>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</si>
  <si>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</si>
  <si>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</si>
  <si>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</si>
  <si>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</si>
  <si>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</si>
  <si>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</si>
  <si>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</si>
  <si>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</si>
  <si>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</si>
  <si>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</si>
  <si>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</si>
  <si>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</si>
  <si>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</si>
  <si>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</si>
  <si>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</si>
  <si>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</si>
  <si>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</si>
  <si>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</si>
  <si>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</si>
  <si>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</si>
  <si>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</si>
  <si>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</si>
  <si>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</si>
  <si>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</si>
  <si>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</si>
  <si>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</si>
  <si>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</si>
  <si>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</si>
  <si>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</si>
  <si>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</si>
  <si>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</si>
  <si>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</si>
  <si>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</si>
  <si>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</si>
  <si>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</si>
  <si>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</si>
  <si>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</si>
  <si>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</si>
  <si>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</si>
  <si>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</si>
  <si>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</si>
  <si>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</si>
  <si>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</si>
  <si>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</si>
  <si>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</si>
  <si>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</si>
  <si>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</si>
  <si>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</si>
  <si>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</si>
  <si>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</si>
  <si>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</si>
  <si>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</si>
  <si>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</si>
  <si>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</si>
  <si>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</si>
  <si>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</si>
  <si>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</si>
  <si>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</si>
  <si>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</si>
  <si>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</si>
  <si>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</si>
  <si>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</si>
  <si>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</si>
  <si>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</si>
  <si>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</si>
  <si>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</si>
  <si>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</si>
  <si>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</si>
  <si>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</si>
  <si>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</si>
  <si>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</si>
  <si>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</si>
  <si>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</si>
  <si>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</si>
  <si>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</si>
  <si>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</si>
  <si>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</si>
  <si>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</si>
  <si>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</si>
  <si>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</si>
  <si>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</si>
  <si>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</si>
  <si>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</si>
  <si>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</si>
  <si>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</si>
  <si>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</si>
  <si>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</si>
  <si>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</si>
  <si>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</si>
  <si>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</si>
  <si>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</si>
  <si>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</si>
  <si>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</si>
  <si>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</si>
  <si>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</si>
  <si>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</si>
  <si>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</si>
  <si>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</si>
  <si>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</si>
  <si>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</si>
  <si>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</si>
  <si>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</si>
  <si>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</si>
  <si>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</si>
  <si>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</si>
  <si>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</si>
  <si>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</si>
  <si>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</si>
  <si>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</si>
  <si>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</si>
  <si>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</si>
  <si>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</si>
  <si>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</si>
  <si>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</si>
  <si>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</si>
  <si>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</si>
  <si>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</si>
  <si>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</si>
  <si>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</si>
  <si>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</si>
  <si>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</si>
  <si>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</si>
  <si>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</si>
  <si>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</si>
  <si>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</si>
  <si>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</si>
  <si>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</si>
  <si>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</si>
  <si>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</si>
  <si>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</si>
  <si>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</si>
  <si>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</si>
  <si>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</si>
  <si>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</si>
  <si>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</si>
  <si>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</si>
  <si>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</si>
  <si>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</si>
  <si>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</si>
  <si>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</si>
  <si>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</si>
  <si>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</si>
  <si>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</si>
  <si>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</si>
  <si>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</si>
  <si>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</si>
  <si>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</si>
  <si>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</si>
  <si>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</si>
  <si>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</si>
  <si>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</si>
  <si>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</si>
  <si>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</si>
  <si>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</si>
  <si>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</si>
  <si>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</si>
  <si>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</si>
  <si>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</si>
  <si>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</si>
  <si>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</si>
  <si>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</si>
  <si>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</si>
  <si>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</si>
  <si>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</si>
  <si>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</si>
  <si>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</si>
  <si>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</si>
  <si>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</si>
  <si>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</si>
  <si>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</si>
  <si>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</si>
  <si>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</si>
  <si>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</si>
  <si>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</si>
  <si>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</si>
  <si>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</si>
  <si>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</si>
  <si>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</si>
  <si>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</si>
  <si>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</si>
  <si>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</si>
  <si>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</si>
  <si>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</si>
  <si>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</si>
  <si>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</si>
  <si>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</si>
  <si>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</si>
  <si>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</si>
  <si>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</si>
  <si>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</si>
  <si>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</si>
  <si>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</si>
  <si>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</si>
  <si>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</si>
  <si>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</si>
  <si>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</si>
  <si>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</si>
  <si>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</si>
  <si>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</si>
  <si>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</si>
  <si>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</si>
  <si>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</si>
  <si>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</si>
  <si>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</si>
  <si>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</si>
  <si>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</si>
  <si>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</si>
  <si>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</si>
  <si>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</si>
  <si>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</si>
  <si>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</si>
  <si>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</si>
  <si>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</si>
  <si>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</si>
  <si>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</si>
  <si>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</si>
  <si>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</si>
  <si>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</si>
  <si>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</si>
  <si>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</si>
  <si>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</si>
  <si>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</si>
  <si>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</si>
  <si>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</si>
  <si>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</si>
  <si>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</si>
  <si>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</si>
  <si>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</si>
  <si>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</si>
  <si>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</si>
  <si>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</si>
  <si>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</si>
  <si>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</si>
  <si>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</si>
  <si>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</si>
  <si>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</si>
  <si>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</si>
  <si>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</si>
  <si>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</si>
  <si>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</si>
  <si>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</si>
  <si>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</si>
  <si>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</si>
  <si>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</si>
  <si>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</si>
  <si>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</si>
  <si>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</si>
  <si>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</si>
  <si>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</si>
  <si>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</si>
  <si>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</si>
  <si>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</si>
  <si>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</si>
  <si>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</si>
  <si>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</si>
  <si>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</si>
  <si>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</si>
  <si>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</si>
  <si>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</si>
  <si>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</si>
  <si>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</si>
  <si>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</si>
  <si>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</si>
  <si>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</si>
  <si>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</si>
  <si>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</si>
  <si>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</si>
  <si>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</si>
  <si>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</si>
  <si>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</si>
  <si>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</si>
  <si>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</si>
  <si>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</si>
  <si>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</si>
  <si>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</si>
  <si>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</si>
  <si>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</si>
  <si>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</si>
  <si>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</si>
  <si>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</si>
  <si>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</si>
  <si>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</si>
  <si>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</si>
  <si>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</si>
  <si>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</si>
  <si>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</si>
  <si>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</si>
  <si>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</si>
  <si>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</si>
  <si>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</si>
  <si>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</si>
  <si>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</si>
  <si>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</si>
  <si>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</si>
  <si>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</si>
  <si>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</si>
  <si>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</si>
  <si>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</si>
  <si>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</si>
  <si>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</si>
  <si>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</si>
  <si>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</si>
  <si>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</si>
  <si>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</si>
  <si>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</si>
  <si>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</si>
  <si>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</si>
  <si>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</si>
  <si>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</si>
  <si>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</si>
  <si>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</si>
  <si>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</si>
  <si>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</si>
  <si>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</si>
  <si>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</si>
  <si>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</si>
  <si>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</si>
  <si>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</si>
  <si>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</si>
  <si>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</si>
  <si>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</si>
  <si>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</si>
  <si>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</si>
  <si>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</si>
  <si>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</si>
  <si>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</si>
  <si>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</si>
  <si>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</si>
  <si>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</si>
  <si>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</si>
  <si>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</si>
  <si>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</si>
  <si>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</si>
  <si>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</si>
  <si>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</si>
  <si>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</si>
  <si>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</si>
  <si>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</si>
  <si>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</si>
  <si>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</si>
  <si>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</si>
  <si>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</si>
  <si>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</si>
  <si>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</si>
  <si>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</si>
  <si>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</si>
  <si>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</si>
  <si>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</si>
  <si>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</si>
  <si>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</si>
  <si>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</si>
  <si>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</si>
  <si>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</si>
  <si>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</si>
  <si>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</si>
  <si>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</si>
  <si>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</si>
  <si>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</si>
  <si>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</si>
  <si>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</si>
  <si>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</si>
  <si>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</si>
  <si>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</si>
  <si>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</si>
  <si>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</si>
  <si>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</si>
  <si>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</si>
  <si>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</si>
  <si>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</si>
  <si>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</si>
  <si>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</si>
  <si>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</si>
  <si>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</si>
  <si>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</si>
  <si>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</si>
  <si>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</si>
  <si>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</si>
  <si>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</si>
  <si>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</si>
  <si>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</si>
  <si>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</si>
  <si>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</si>
  <si>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</si>
  <si>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</si>
  <si>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</si>
  <si>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</si>
  <si>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</si>
  <si>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</si>
  <si>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</si>
  <si>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</si>
  <si>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</si>
  <si>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</si>
  <si>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</si>
  <si>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</si>
  <si>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</si>
  <si>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</si>
  <si>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</si>
  <si>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</si>
  <si>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</si>
  <si>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</si>
  <si>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</si>
  <si>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</si>
  <si>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</si>
  <si>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</si>
  <si>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</si>
  <si>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</si>
  <si>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</si>
  <si>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</si>
  <si>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</si>
  <si>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</si>
  <si>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</si>
  <si>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</si>
  <si>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</si>
  <si>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</si>
  <si>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</si>
  <si>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</si>
  <si>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</si>
  <si>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</si>
  <si>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</si>
  <si>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</si>
  <si>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</si>
  <si>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</si>
  <si>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</si>
  <si>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</si>
  <si>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</si>
  <si>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</si>
  <si>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</si>
  <si>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</si>
  <si>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</si>
  <si>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</si>
  <si>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</si>
  <si>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</si>
  <si>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</si>
  <si>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</si>
  <si>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</si>
  <si>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</si>
  <si>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</si>
  <si>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</si>
  <si>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</si>
  <si>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</si>
  <si>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</si>
  <si>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</si>
  <si>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</si>
  <si>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</si>
  <si>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</si>
  <si>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</si>
  <si>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</si>
  <si>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</si>
  <si>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</si>
  <si>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</si>
  <si>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</si>
  <si>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</si>
  <si>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</si>
  <si>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</si>
  <si>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</si>
  <si>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</si>
  <si>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</si>
  <si>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</si>
  <si>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</si>
  <si>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</si>
  <si>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</si>
  <si>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</si>
  <si>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</si>
  <si>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</si>
  <si>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</si>
  <si>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</si>
  <si>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</si>
  <si>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</si>
  <si>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</si>
  <si>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</si>
  <si>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</si>
  <si>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</si>
  <si>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</si>
  <si>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</si>
  <si>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</si>
  <si>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</si>
  <si>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</si>
  <si>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</si>
  <si>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</si>
  <si>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</si>
  <si>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</si>
  <si>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</si>
  <si>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</si>
  <si>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</si>
  <si>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</si>
  <si>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</si>
  <si>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</si>
  <si>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</si>
  <si>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</si>
  <si>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</si>
  <si>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</si>
  <si>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</si>
  <si>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</si>
  <si>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</si>
  <si>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</si>
  <si>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</si>
  <si>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</si>
  <si>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</si>
  <si>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</si>
  <si>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</si>
  <si>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</si>
  <si>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</si>
  <si>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</si>
  <si>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</si>
  <si>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</si>
  <si>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</si>
  <si>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</si>
  <si>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</si>
  <si>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</si>
  <si>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</si>
  <si>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</si>
  <si>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</si>
  <si>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</si>
  <si>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</si>
  <si>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</si>
  <si>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</si>
  <si>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</si>
  <si>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</si>
  <si>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</si>
  <si>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</si>
  <si>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</si>
  <si>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</si>
  <si>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</si>
  <si>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</si>
  <si>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</si>
  <si>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</si>
  <si>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</si>
  <si>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</si>
  <si>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</si>
  <si>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</si>
  <si>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</si>
  <si>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</si>
  <si>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</si>
  <si>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</si>
  <si>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</si>
  <si>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</si>
  <si>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</si>
  <si>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</si>
  <si>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</si>
  <si>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</si>
  <si>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</si>
  <si>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</si>
  <si>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</si>
  <si>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</si>
  <si>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</si>
  <si>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</si>
  <si>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</si>
  <si>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</si>
  <si>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</si>
  <si>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</si>
  <si>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</si>
  <si>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</si>
  <si>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</si>
  <si>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</si>
  <si>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</si>
  <si>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</si>
  <si>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</si>
  <si>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</si>
  <si>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</si>
  <si>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</si>
  <si>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</si>
  <si>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</si>
  <si>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</si>
  <si>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</si>
  <si>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</si>
  <si>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</si>
  <si>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</si>
  <si>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</si>
  <si>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</si>
  <si>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</si>
  <si>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</si>
  <si>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</si>
  <si>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</si>
  <si>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</si>
  <si>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</si>
  <si>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</si>
  <si>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</si>
  <si>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</si>
  <si>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</si>
  <si>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</si>
  <si>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</si>
  <si>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</si>
  <si>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</si>
  <si>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</si>
  <si>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</si>
  <si>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</si>
  <si>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</si>
  <si>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</si>
  <si>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</si>
  <si>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</si>
  <si>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</si>
  <si>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</si>
  <si>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</si>
  <si>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</si>
  <si>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</si>
  <si>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</si>
  <si>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</si>
  <si>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</si>
  <si>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</si>
  <si>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</si>
  <si>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</si>
  <si>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</si>
  <si>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</si>
  <si>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</si>
  <si>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</si>
  <si>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</si>
  <si>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</si>
  <si>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</si>
  <si>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</si>
  <si>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</si>
  <si>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</si>
  <si>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</si>
  <si>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</si>
  <si>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</si>
  <si>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</si>
  <si>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</si>
  <si>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</si>
  <si>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</si>
  <si>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</si>
  <si>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</si>
  <si>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</si>
  <si>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</si>
  <si>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</si>
  <si>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</si>
  <si>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</si>
  <si>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</si>
  <si>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</si>
  <si>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</si>
  <si>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</si>
  <si>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</si>
  <si>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</si>
  <si>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</si>
  <si>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</si>
  <si>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</si>
  <si>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</si>
  <si>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</si>
  <si>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</si>
  <si>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</si>
  <si>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</si>
  <si>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</si>
  <si>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</si>
  <si>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</si>
  <si>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</si>
  <si>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</si>
  <si>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</si>
  <si>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</si>
  <si>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</si>
  <si>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</si>
  <si>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</si>
  <si>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</si>
  <si>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</si>
  <si>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</si>
  <si>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</si>
  <si>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</si>
  <si>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</si>
  <si>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</si>
  <si>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</si>
  <si>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</si>
  <si>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</si>
  <si>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</si>
  <si>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</si>
  <si>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</si>
  <si>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</si>
  <si>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</si>
  <si>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</si>
  <si>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</si>
  <si>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</si>
  <si>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</si>
  <si>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</si>
  <si>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</si>
  <si>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</si>
  <si>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</si>
  <si>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</si>
  <si>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</si>
  <si>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</si>
  <si>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</si>
  <si>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</si>
  <si>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</si>
  <si>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</si>
  <si>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</si>
  <si>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</si>
  <si>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</si>
  <si>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</si>
  <si>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</si>
  <si>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</si>
  <si>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</si>
  <si>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</si>
  <si>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</si>
  <si>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</si>
  <si>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</si>
  <si>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</si>
  <si>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</si>
  <si>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</si>
  <si>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</si>
  <si>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</si>
  <si>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</si>
  <si>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</si>
  <si>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</si>
  <si>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</si>
  <si>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</si>
  <si>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</si>
  <si>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</si>
  <si>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</si>
  <si>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</si>
  <si>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</si>
  <si>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</si>
  <si>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</si>
  <si>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</si>
  <si>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</si>
  <si>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</si>
  <si>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</si>
  <si>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</si>
  <si>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</si>
  <si>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</si>
  <si>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</si>
  <si>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</si>
  <si>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</si>
  <si>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</si>
  <si>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</si>
  <si>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</si>
  <si>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</si>
  <si>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</si>
  <si>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</si>
  <si>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</si>
  <si>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</si>
  <si>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</si>
  <si>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</si>
  <si>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</si>
  <si>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</si>
  <si>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</si>
  <si>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</si>
  <si>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</si>
  <si>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</si>
  <si>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</si>
  <si>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</si>
  <si>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</si>
  <si>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</si>
  <si>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</si>
  <si>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</si>
  <si>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</si>
  <si>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</si>
  <si>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</si>
  <si>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</si>
  <si>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</si>
  <si>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</si>
  <si>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</si>
  <si>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</si>
  <si>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</si>
  <si>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</si>
  <si>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</si>
  <si>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</si>
  <si>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</si>
  <si>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</si>
  <si>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</si>
  <si>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</si>
  <si>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</si>
  <si>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</si>
  <si>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</si>
  <si>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</si>
  <si>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</si>
  <si>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</si>
  <si>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</si>
  <si>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</si>
  <si>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</si>
  <si>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</si>
  <si>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</si>
  <si>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</si>
  <si>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</si>
  <si>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</si>
  <si>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</si>
  <si>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</si>
  <si>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</si>
  <si>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</si>
  <si>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</si>
  <si>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</si>
  <si>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</si>
  <si>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</si>
  <si>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</si>
  <si>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</si>
  <si>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</si>
  <si>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</si>
  <si>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</si>
  <si>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</si>
  <si>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</si>
  <si>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</si>
  <si>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</si>
  <si>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</si>
  <si>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</si>
  <si>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</si>
  <si>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</si>
  <si>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</si>
  <si>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</si>
  <si>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</si>
  <si>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</si>
  <si>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</si>
  <si>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</si>
  <si>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</si>
  <si>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</si>
  <si>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</si>
  <si>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</si>
  <si>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</si>
  <si>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</si>
  <si>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</si>
  <si>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</si>
  <si>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</si>
  <si>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</si>
  <si>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</si>
  <si>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</si>
  <si>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</si>
  <si>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</si>
  <si>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</si>
  <si>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</si>
  <si>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</si>
  <si>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</si>
  <si>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</si>
  <si>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</si>
  <si>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</si>
  <si>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</si>
  <si>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</si>
  <si>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</si>
  <si>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</si>
  <si>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</si>
  <si>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</si>
  <si>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</si>
  <si>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</si>
  <si>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</si>
  <si>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</si>
  <si>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</si>
  <si>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</si>
  <si>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</si>
  <si>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</si>
  <si>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</si>
  <si>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</si>
  <si>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</si>
  <si>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</si>
  <si>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</si>
  <si>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</si>
  <si>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</si>
  <si>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</si>
  <si>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</si>
  <si>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</si>
  <si>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</si>
  <si>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</si>
  <si>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</si>
  <si>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</si>
  <si>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</si>
  <si>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</si>
  <si>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</si>
  <si>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</si>
  <si>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</si>
  <si>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</si>
  <si>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</si>
  <si>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</si>
  <si>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</si>
  <si>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</si>
  <si>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</si>
  <si>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</si>
  <si>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</si>
  <si>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</si>
  <si>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</si>
  <si>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</si>
  <si>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</si>
  <si>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</si>
  <si>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</si>
  <si>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</si>
  <si>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</si>
  <si>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</si>
  <si>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</si>
  <si>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</si>
  <si>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</si>
  <si>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</si>
  <si>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</si>
  <si>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</si>
  <si>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</si>
  <si>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</si>
  <si>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</si>
  <si>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</si>
  <si>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</si>
  <si>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</si>
  <si>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</si>
  <si>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</si>
  <si>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</si>
  <si>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</si>
  <si>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</si>
  <si>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</si>
  <si>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</si>
  <si>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</si>
  <si>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</si>
  <si>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</si>
  <si>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</si>
  <si>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</si>
  <si>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</si>
  <si>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</si>
  <si>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</si>
  <si>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</si>
  <si>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</si>
  <si>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</si>
  <si>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</si>
  <si>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</si>
  <si>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</si>
  <si>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</si>
  <si>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</si>
  <si>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</si>
  <si>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</si>
  <si>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</si>
  <si>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</si>
  <si>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</si>
  <si>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</si>
  <si>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</si>
  <si>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</si>
  <si>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</si>
  <si>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</si>
  <si>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</si>
  <si>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</si>
  <si>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</si>
  <si>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</si>
  <si>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</si>
  <si>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</si>
  <si>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</si>
  <si>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</si>
  <si>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</si>
  <si>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</si>
  <si>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</si>
  <si>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</si>
  <si>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</si>
  <si>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</si>
  <si>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</si>
  <si>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</si>
  <si>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</si>
  <si>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</si>
  <si>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</si>
  <si>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</si>
  <si>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</si>
  <si>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</si>
  <si>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</si>
  <si>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</si>
  <si>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</si>
  <si>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</si>
  <si>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</si>
  <si>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</si>
  <si>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</si>
  <si>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</si>
  <si>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</si>
  <si>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</si>
  <si>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</si>
  <si>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</si>
  <si>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</si>
  <si>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</si>
  <si>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</si>
  <si>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</si>
  <si>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</si>
  <si>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</si>
  <si>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</si>
  <si>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</si>
  <si>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</si>
  <si>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</si>
  <si>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</si>
  <si>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</si>
  <si>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</si>
  <si>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</si>
  <si>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</si>
  <si>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</si>
  <si>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</si>
  <si>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</si>
  <si>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</si>
  <si>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</si>
  <si>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</si>
  <si>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</si>
  <si>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</si>
  <si>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</si>
  <si>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</si>
  <si>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</si>
  <si>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</si>
  <si>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</si>
  <si>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</si>
  <si>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</si>
  <si>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</si>
  <si>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</si>
  <si>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</si>
  <si>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</si>
  <si>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</si>
  <si>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</si>
  <si>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</si>
  <si>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</si>
  <si>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</si>
  <si>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</si>
  <si>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</si>
  <si>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</si>
  <si>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</si>
  <si>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</si>
  <si>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</si>
  <si>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</si>
  <si>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</si>
  <si>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</si>
  <si>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</si>
  <si>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</si>
  <si>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</si>
  <si>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</si>
  <si>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</si>
  <si>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</si>
  <si>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</si>
  <si>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</si>
  <si>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</si>
  <si>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</si>
  <si>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</si>
  <si>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</si>
  <si>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</si>
  <si>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</si>
  <si>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</si>
  <si>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</si>
  <si>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</si>
  <si>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</si>
  <si>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</si>
  <si>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</si>
  <si>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</si>
  <si>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</si>
  <si>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</si>
  <si>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</si>
  <si>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</si>
  <si>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</si>
  <si>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</si>
  <si>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</si>
  <si>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</si>
  <si>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</si>
  <si>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</si>
  <si>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</si>
  <si>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</si>
  <si>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</si>
  <si>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PCM-20251018-00002186</t>
  </si>
  <si>
    <t xml:space="preserve">team TS at site </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</si>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</sst>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8" totalsRowShown="0" headerRowDxfId="174" dataDxfId="173" headerRowBorderDxfId="171" tableBorderDxfId="172" totalsRowBorderDxfId="170">
  <autoFilter ref="A1:L1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8"/>
  <sheetViews>
    <sheetView workbookViewId="0">
      <selection activeCell="C15" sqref="C1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286.26314583333442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5.7678333333315095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45949.211571759261</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45949.211571759261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45949.211571759261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40"/>
      <c r="E7" s="137"/>
      <c r="F7" s="138"/>
      <c r="G7" s="139">
        <f ca="1">IFERROR(NOW()-F7,"")</f>
        <v>45949.211571759261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45949.211571759261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45949.211571759261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45949.211571759261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45949.211571759261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45949.211571759261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45949.211571759261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45949.211571759261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45949.211571759261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45949.211571759261</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45949.211571759261</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45949.211571759261</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45949.211571759261</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45949.211571759261</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45949.211571759261</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45949.211571759261</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45949.211571759261</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45949.211571759261</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45949.211571759261</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45949.211571759261</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45949.211571759261</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45949.211571759261</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45949.211571759261</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45949.211571759261</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45949.211571759261</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45949.211571759261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45949.211571759261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45949.211571759261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45949.211571759261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45949.211571759261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45949.211571759261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45949.211571759261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45949.211571759261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45949.211571759261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45949.211571759261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45949.211571759261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45949.211571759261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45949.211571759261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45949.211571759261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45949.211571759261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45949.211571759261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45949.211571759261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45949.211571759261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45949.211571759261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45949.211571759261</v>
      </c>
      <c r="H51" s="138"/>
      <c r="I51" s="136" t="str">
        <f>IFERROR(VLOOKUP(D51,DB!A:F,6,0),"")</f>
        <v/>
      </c>
      <c r="J51" s="136" t="str">
        <f>IFERROR(VLOOKUP(D51,DB!A:G,7,0),"")</f>
        <v/>
      </c>
      <c r="K51" s="140"/>
      <c r="L51" s="141" t="str">
        <f>IFERROR(VLOOKUP(D51,DB!A:I,9,0),"")</f>
        <v/>
      </c>
    </row>
    <row r="52" spans="1:12" ht="15" customHeight="1">
      <c r="A52" s="157"/>
      <c r="B52" s="158" t="str">
        <f>IFERROR(VLOOKUP(D52,DB!A:K,11,0),"")</f>
        <v/>
      </c>
      <c r="C52" s="158"/>
      <c r="D52" s="158"/>
      <c r="E52" s="159"/>
      <c r="F52" s="160"/>
      <c r="G52" s="161">
        <f ca="1">IFERROR(NOW()-F52,"")</f>
        <v>45949.211571759261</v>
      </c>
      <c r="H52" s="160"/>
      <c r="I52" s="158" t="str">
        <f>IFERROR(VLOOKUP(D52,DB!A:F,6,0),"")</f>
        <v/>
      </c>
      <c r="J52" s="158" t="str">
        <f>IFERROR(VLOOKUP(D52,DB!A:G,7,0),"")</f>
        <v/>
      </c>
      <c r="K52" s="162"/>
      <c r="L52" s="163" t="str">
        <f>IFERROR(VLOOKUP(D52,DB!A:I,9,0),"")</f>
        <v/>
      </c>
    </row>
    <row r="53" spans="1:12" ht="15" customHeight="1">
      <c r="A53" s="135"/>
      <c r="B53" s="136" t="str">
        <f>IFERROR(VLOOKUP(D53,DB!A:K,11,0),"")</f>
        <v/>
      </c>
      <c r="C53" s="136"/>
      <c r="D53" s="136"/>
      <c r="E53" s="137"/>
      <c r="F53" s="138"/>
      <c r="G53" s="139">
        <f ca="1">IFERROR(NOW()-F53,"")</f>
        <v>45949.211571759261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45949.211571759261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45949.211571759261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45949.211571759261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45949.211571759261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45949.211571759261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45949.211571759261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45949.211571759261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45949.211571759261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45949.211571759261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45949.211571759261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45949.211571759261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45949.211571759261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45949.211571759261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45949.211571759261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45949.211571759261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45949.211571759261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45949.211571759261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45949.211571759261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45949.211571759261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45949.211571759261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45949.211571759261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45949.211571759261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45949.211571759261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45949.211571759261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45949.211571759261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45949.211571759261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45949.211571759261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45949.211571759261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45949.211571759261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45949.211571759261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45949.211571759261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45949.211571759261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45949.211571759261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45949.211571759261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45949.211571759261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45949.211571759261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45949.211571759261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45949.211571759261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45949.211571759261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45949.211571759261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45949.211571759261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45949.211571759261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45949.211571759261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45949.211571759261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45949.211571759261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45949.211571759261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45949.211571759261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45949.211571759261</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45949.211571759261</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45949.211571759261</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45949.211571759261</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45949.211571759261</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45949.211571759261</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45949.211571759261</v>
      </c>
      <c r="H107" s="138"/>
      <c r="I107" s="136" t="str">
        <f>IFERROR(VLOOKUP(D107,DB!A:F,6,0),"")</f>
        <v/>
      </c>
      <c r="J107" s="136" t="str">
        <f>IFERROR(VLOOKUP(D107,DB!A:G,7,0),"")</f>
        <v/>
      </c>
      <c r="K107" s="140"/>
      <c r="L107" s="141" t="str">
        <f>IFERROR(VLOOKUP(D107,DB!A:I,9,0),"")</f>
        <v/>
      </c>
    </row>
    <row r="108" spans="1:12" ht="15" customHeight="1">
      <c r="A108" s="157"/>
      <c r="B108" s="158" t="str">
        <f>IFERROR(VLOOKUP(D108,DB!A:K,11,0),"")</f>
        <v/>
      </c>
      <c r="C108" s="158"/>
      <c r="D108" s="158"/>
      <c r="E108" s="159"/>
      <c r="F108" s="160"/>
      <c r="G108" s="161">
        <f ca="1">IFERROR(NOW()-F108,"")</f>
        <v>45949.211571759261</v>
      </c>
      <c r="H108" s="160"/>
      <c r="I108" s="158" t="str">
        <f>IFERROR(VLOOKUP(D108,DB!A:F,6,0),"")</f>
        <v/>
      </c>
      <c r="J108" s="158" t="str">
        <f>IFERROR(VLOOKUP(D108,DB!A:G,7,0),"")</f>
        <v/>
      </c>
      <c r="K108" s="162"/>
      <c r="L108" s="163" t="str">
        <f>IFERROR(VLOOKUP(D108,DB!A:I,9,0),"")</f>
        <v/>
      </c>
    </row>
  </sheetData>
  <customSheetViews>
    <customSheetView guid="{F6042A99-DD27-4453-835D-0834D95730CC}" filter="1" showAutoFilter="1">
      <pageMargins left="0" right="0" top="0" bottom="0" header="0" footer="0"/>
      <autoFilter ref="B1:M1" xr:uid="{200753FB-0E66-49A2-A66A-91DDADFD1261}"/>
    </customSheetView>
  </customSheetViews>
  <dataValidations count="2">
    <dataValidation allowBlank="1" showInputMessage="1" showErrorMessage="1" sqref="E1" xr:uid="{5DBA255D-CDD9-49FB-AD3C-AF70AB4EE696}"/>
    <dataValidation type="list" allowBlank="1" showInputMessage="1" showErrorMessage="1" sqref="E2:E1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142.48448842592916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124.21173379629909</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4.7157962962955935</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45949.211571759261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45949.211571759261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45949.211571759261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45949.211571759261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45949.211571759261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45949.211571759261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45949.211571759261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45949.211571759261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45949.211571759261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45949.211571759261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45949.211571759261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45949.211571759261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45949.211571759261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45949.211571759261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45949.211571759261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45949.211571759261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45949.211571759261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45949.211571759261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45949.211571759261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45949.211571759261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45949.211571759261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45949.211571759261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45949.211571759261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45949.211571759261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45949.211571759261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45949.211571759261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45949.211571759261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45949.211571759261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45949.211571759261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45949.211571759261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45949.211571759261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45949.211571759261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45949.211571759261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45949.211571759261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45949.211571759261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45949.211571759261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45949.211571759261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45949.211571759261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45949.211571759261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45949.211571759261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45949.211571759261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45949.211571759261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45949.211571759261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45949.211571759261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45949.211571759261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45949.211571759261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45949.211571759261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45949.211571759261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45949.211571759261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45949.211571759261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45949.211571759261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45949.211571759261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45949.211571759261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45949.211571759261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45949.211571759261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45949.211571759261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45949.211571759261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45949.211571759261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45949.211571759261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45949.211571759261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45949.211571759261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45949.211571759261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45949.211571759261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45949.211571759261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45949.211571759261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45949.211571759261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45949.211571759261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45949.211571759261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45949.211571759261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45949.211571759261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45949.211571759261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45949.211571759261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45949.211571759261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45949.211571759261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45949.211571759261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45949.211571759261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45949.211571759261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45949.211571759261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45949.211571759261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45949.211571759261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45949.211571759261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45949.211571759261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45949.211571759261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45949.211571759261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45949.211571759261</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45949.211571759261</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45949.211571759261</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45949.211571759261</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45949.211571759261</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45949.211571759261</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45949.211571759261</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45949.211571759261</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45949.211571759261</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45949.211571759261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45949.211571759261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45949.211571759261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45949.211571759261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45949.211571759261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45949.211571759261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45949.211571759261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45949.211571759261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45949.211571759261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45949.211571759261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45949.211571759261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45949.211571759261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45949.211571759261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45949.211571759261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45949.211571759261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45949.211571759261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45949.211571759261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45949.211571759261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45949.211571759261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45949.211571759261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45949.211571759261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45949.211571759261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45949.211571759261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45949.211571759261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45949.211571759261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45949.211571759261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45949.211571759261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45949.211571759261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45949.211571759261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45949.211571759261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45949.211571759261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45949.211571759261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45949.211571759261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45949.211571759261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45949.211571759261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45949.211571759261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45949.211571759261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45949.211571759261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45949.211571759261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45949.211571759261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45949.211571759261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45949.211571759261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45949.211571759261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45949.211571759261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45949.211571759261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45949.211571759261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45949.211571759261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45949.211571759261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45949.211571759261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45949.211571759261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45949.211571759261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45949.211571759261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45949.211571759261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45949.211571759261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45949.211571759261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45949.211571759261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45949.211571759261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45949.211571759261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45949.211571759261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45949.211571759261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45949.211571759261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45949.211571759261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45949.211571759261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45949.211571759261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45949.211571759261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45949.211571759261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45949.211571759261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45949.211571759261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45949.211571759261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45949.211571759261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45949.211571759261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45949.211571759261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45949.211571759261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45949.211571759261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45949.211571759261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45949.211571759261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45949.211571759261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45949.211571759261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45949.211571759261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45949.211571759261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45949.211571759261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45949.211571759261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45949.211571759261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45949.211571759261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45949.211571759261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45949.211571759261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45949.211571759261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45949.211571759261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45949.211571759261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45949.211571759261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45949.211571759261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45949.211571759261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45949.211571759261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45949.211571759261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45949.211571759261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45949.211571759261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45949.211571759261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45949.211571759261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45949.211571759261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45949.211571759261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45949.211571759261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45949.211571759261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45949.211571759261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45949.211571759261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45949.211571759261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45949.211571759261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45949.211571759261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45949.211571759261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45949.211571759261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45949.211571759261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45949.211571759261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45949.211571759261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45949.211571759261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45949.211571759261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45949.211571759261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45949.211571759261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45949.211571759261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45949.211571759261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45949.211571759261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45949.211571759261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45949.211571759261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45949.211571759261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45949.211571759261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45949.211571759261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45949.211571759261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45949.211571759261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45949.211571759261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45949.211571759261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45949.211571759261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45949.211571759261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45949.211571759261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45949.211571759261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45949.211571759261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45949.211571759261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45949.211571759261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45949.211571759261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45949.211571759261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45949.211571759261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45949.211571759261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45949.211571759261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45949.211571759261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45949.211571759261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45949.211571759261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45949.211571759261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45949.211571759261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45949.211571759261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45949.211571759261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45949.211571759261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45949.211571759261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45949.211571759261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45949.211571759261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45949.211571759261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45949.211571759261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45949.211571759261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45949.211571759261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45949.211571759261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45949.211571759261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45949.211571759261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45949.211571759261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45949.211571759261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45949.211571759261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45949.211571759261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45949.211571759261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45949.211571759261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45949.211571759261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45949.211571759261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45949.211571759261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45949.211571759261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45949.211571759261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45949.211571759261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45949.211571759261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45949.211571759261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45949.211571759261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45949.211571759261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45949.211571759261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45949.211571759261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45949.211571759261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45949.211571759261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45949.211571759261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45949.211571759261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45949.211571759261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45949.211571759261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45949.211571759261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45949.211571759261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45949.211571759261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45949.211571759261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45949.211571759261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45949.211571759261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45949.211571759261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45949.211571759261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45949.211571759261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45949.211571759261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45949.211571759261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45949.211571759261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45949.211571759261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45949.211571759261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45949.211571759261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45949.211571759261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45949.211571759261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45949.211571759261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45949.211571759261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45949.211571759261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45949.211571759261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45949.211571759261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45949.211571759261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45949.211571759261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45949.211571759261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45949.211571759261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45949.211571759261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45949.211571759261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45949.211571759261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45949.211571759261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45949.211571759261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45949.211571759261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45949.211571759261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45949.211571759261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45949.211571759261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45949.211571759261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45949.211571759261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45949.211571759261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45949.211571759261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45949.211571759261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45949.211571759261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45949.211571759261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45949.211571759261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45949.211571759261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45949.211571759261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45949.211571759261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45949.211571759261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45949.211571759261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45949.211571759261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45949.211571759261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45949.211571759261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45949.211571759261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45949.211571759261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45949.211571759261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45949.211571759261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45949.211571759261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45949.211571759261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45949.211571759261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45949.211571759261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45949.211571759261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45949.211571759261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45949.211571759261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45949.211571759261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45949.211571759261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45949.211571759261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45949.211571759261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45949.211571759261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45949.211571759261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45949.211571759261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45949.211571759261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45949.211571759261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45949.211571759261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45949.211571759261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45949.211571759261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45949.211571759261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45949.211571759261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45949.211571759261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45949.211571759261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45949.211571759261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45949.211571759261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45949.211571759261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45949.211571759261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45949.211571759261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45949.211571759261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45949.211571759261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45949.211571759261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45949.211571759261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45949.211571759261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45949.211571759261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45949.211571759261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45949.211571759261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45949.211571759261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45949.211571759261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45949.211571759261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45949.211571759261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45949.211571759261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45949.211571759261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45949.211571759261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45949.211571759261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45949.211571759261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45949.211571759261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45949.211571759261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45949.211571759261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45949.211571759261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45949.211571759261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45949.211571759261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45949.211571759261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45949.211571759261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45949.211571759261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45949.211571759261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45949.211571759261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45949.211571759261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45949.211571759261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45949.211571759261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45949.211571759261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45949.211571759261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45949.211571759261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45949.211571759261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45949.211571759261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45949.211571759261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45949.211571759261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45949.211571759261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45949.211571759261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45949.211571759261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45949.211571759261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45949.211571759261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45949.211571759261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45949.211571759261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45949.211571759261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45949.211571759261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45949.211571759261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45949.211571759261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45949.211571759261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45949.211571759261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45949.211571759261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45949.211571759261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45949.211571759261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45949.211571759261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45949.211571759261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45949.211571759261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45949.211571759261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45949.211571759261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45949.211571759261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45949.211571759261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45949.211571759261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45949.211571759261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45949.211571759261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45949.211571759261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45949.211571759261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45949.211571759261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45949.211571759261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45949.211571759261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45949.211571759261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45949.211571759261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45949.211571759261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45949.211571759261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45949.211571759261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45949.211571759261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45949.211571759261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45949.211571759261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45949.211571759261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45949.211571759261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45949.211571759261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45949.211571759261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45949.211571759261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45949.211571759261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45949.211571759261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45949.211571759261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45949.211571759261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45949.211571759261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45949.211571759261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45949.211571759261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45949.211571759261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45949.211571759261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45949.211571759261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45949.211571759261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45949.211571759261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45949.211571759261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45949.211571759261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45949.211571759261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45949.211571759261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45949.211571759261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45949.211571759261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45949.211571759261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45949.211571759261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45949.211571759261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45949.211571759261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45949.211571759261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45949.211571759261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45949.211571759261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45949.211571759261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45949.211571759261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45949.211571759261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45949.211571759261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45949.211571759261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45949.211571759261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45949.211571759261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45949.211571759261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45949.211571759261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45949.211571759261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45949.211571759261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45949.211571759261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45949.211571759261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45949.211571759261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45949.211571759261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45949.211571759261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45949.211571759261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45949.211571759261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45949.211571759261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45949.211571759261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45949.211571759261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45949.211571759261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45949.211571759261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45949.211571759261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45949.211571759261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45949.211571759261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45949.211571759261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45949.211571759261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45949.211571759261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45949.211571759261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45949.211571759261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45949.211571759261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45949.211571759261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45949.211571759261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45949.211571759261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45949.211571759261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45949.211571759261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45949.211571759261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45949.211571759261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45949.211571759261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45949.211571759261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45949.211571759261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45949.211571759261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45949.211571759261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45949.211571759261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45949.211571759261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45949.211571759261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45949.211571759261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45949.211571759261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45949.211571759261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45949.211571759261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45949.211571759261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45949.211571759261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45949.211571759261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45949.211571759261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45949.211571759261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45949.211571759261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45949.211571759261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45949.211571759261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45949.211571759261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45949.211571759261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45949.211571759261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45949.211571759261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45949.211571759261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45949.211571759261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45949.211571759261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45949.211571759261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45949.211571759261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45949.211571759261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45949.211571759261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45949.211571759261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45949.211571759261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45949.211571759261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45949.211571759261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45949.211571759261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45949.211571759261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45949.211571759261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45949.211571759261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45949.211571759261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45949.211571759261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45949.211571759261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45949.211571759261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45949.211571759261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45949.211571759261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45949.211571759261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45949.211571759261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45949.211571759261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45949.211571759261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45949.211571759261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45949.211571759261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45949.211571759261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45949.211571759261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45949.211571759261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45949.211571759261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45949.211571759261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45949.211571759261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45949.211571759261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45949.211571759261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45949.211571759261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45949.211571759261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45949.211571759261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45949.211571759261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45949.211571759261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45949.211571759261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45949.211571759261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45949.211571759261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45949.211571759261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45949.211571759261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45949.211571759261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45949.211571759261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45949.211571759261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45949.211571759261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45949.211571759261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45949.211571759261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45949.211571759261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45949.211571759261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45949.211571759261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45949.211571759261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45949.211571759261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45949.211571759261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45949.211571759261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45949.211571759261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45949.211571759261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45949.211571759261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45949.211571759261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45949.211571759261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45949.211571759261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45949.211571759261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45949.211571759261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45949.211571759261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45949.211571759261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45949.211571759261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45949.211571759261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45949.211571759261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45949.211571759261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45949.211571759261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45949.211571759261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45949.211571759261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45949.211571759261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45949.211571759261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45949.211571759261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45949.211571759261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45949.211571759261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45949.211571759261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45949.211571759261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45949.211571759261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45949.211571759261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45949.211571759261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45949.211571759261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45949.211571759261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45949.211571759261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45949.211571759261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45949.211571759261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45949.211571759261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45949.211571759261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45949.211571759261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45949.211571759261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45949.211571759261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45949.211571759261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45949.211571759261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45949.211571759261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45949.211571759261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45949.211571759261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45949.211571759261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45949.211571759261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45949.211571759261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45949.211571759261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45949.211571759261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45949.211571759261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45949.211571759261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45949.211571759261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45949.211571759261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45949.211571759261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45949.211571759261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45949.211571759261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45949.211571759261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45949.211571759261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45949.211571759261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45949.211571759261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45949.211571759261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45949.211571759261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45949.211571759261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45949.211571759261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45949.211571759261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45949.211571759261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45949.211571759261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45949.211571759261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45949.211571759261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45949.211571759261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45949.211571759261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45949.211571759261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45949.211571759261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45949.211571759261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45949.211571759261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45949.211571759261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45949.211571759261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45949.211571759261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45949.211571759261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45949.211571759261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45949.211571759261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45949.211571759261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45949.211571759261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45949.211571759261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45949.211571759261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45949.211571759261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45949.211571759261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45949.211571759261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45949.211571759261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45949.211571759261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45949.211571759261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45949.211571759261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45949.211571759261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45949.211571759261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45949.211571759261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45949.211571759261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45949.211571759261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45949.211571759261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45949.211571759261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45949.211571759261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45949.211571759261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45949.211571759261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45949.211571759261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45949.211571759261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45949.211571759261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45949.211571759261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45949.211571759261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45949.211571759261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45949.211571759261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45949.211571759261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45949.211571759261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45949.211571759261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45949.211571759261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45949.211571759261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45949.211571759261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45949.211571759261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45949.211571759261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45949.211571759261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45949.211571759261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45949.211571759261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45949.211571759261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45949.211571759261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45949.211571759261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45949.211571759261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45949.211571759261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45949.211571759261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45949.211571759261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45949.211571759261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45949.211571759261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45949.211571759261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45949.211571759261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45949.211571759261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45949.211571759261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45949.211571759261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45949.211571759261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45949.211571759261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45949.211571759261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45949.211571759261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45949.211571759261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45949.211571759261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45949.211571759261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45949.211571759261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45949.211571759261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45949.211571759261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45949.211571759261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45949.211571759261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45949.211571759261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45949.211571759261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45949.211571759261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45949.211571759261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45949.211571759261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45949.211571759261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45949.211571759261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45949.211571759261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45949.211571759261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45949.211571759261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45949.211571759261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45949.211571759261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45949.211571759261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45949.211571759261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45949.211571759261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45949.211571759261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45949.211571759261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45949.211571759261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45949.211571759261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45949.211571759261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45949.211571759261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45949.211571759261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45949.211571759261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45949.211571759261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45949.211571759261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45949.211571759261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45949.211571759261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45949.211571759261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45949.211571759261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45949.211571759261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45949.211571759261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45949.211571759261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45949.211571759261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45949.211571759261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45949.211571759261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45949.211571759261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45949.211571759261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45949.211571759261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45949.211571759261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45949.211571759261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45949.211571990738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45949.211571990738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45949.211571990738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45949.211571990738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45949.211571990738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45949.211571990738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45949.211571990738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45949.211571990738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45949.211571990738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45949.211571990738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45949.211571990738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45949.211571990738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45949.211571990738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45949.211571990738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45949.211571990738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45949.211571990738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45949.211571990738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45949.211571990738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45949.211571990738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45949.211571990738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45949.211571990738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45949.211571990738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45949.211571990738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45949.211571990738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45949.211571990738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45949.211571990738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45949.211571990738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45949.211571990738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45949.211571990738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45949.211571990738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45949.211571990738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45949.211571990738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45949.211571990738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45949.211571990738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45949.211571990738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45949.211571990738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45949.211571990738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45949.211571990738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45949.211571990738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45949.211571990738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45949.211571990738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45949.211571990738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45949.211571990738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45949.211571990738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45949.211571990738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45949.211571990738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45949.211571990738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45949.211571990738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45949.211571990738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45949.211571990738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45949.211571990738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45949.211571990738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45949.211571990738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45949.211571990738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45949.211571990738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45949.211571990738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45949.211571990738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45949.211571990738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45949.211571990738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45949.211571990738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45949.211571990738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45949.211571990738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45949.211571990738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45949.211571990738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45949.211571990738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45949.211571990738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45949.211571990738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45949.211571990738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45949.211571990738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45949.211571990738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45949.211571990738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45949.211571990738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45949.211571990738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45949.211571990738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45949.211571990738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45949.211571990738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45949.211571990738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45949.211571990738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45949.211571990738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45949.211571990738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45949.211571990738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45949.211571990738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45949.211571990738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45949.211571990738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45949.211571990738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45949.211571990738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45949.211571990738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45949.211571990738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45949.211571990738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45949.211571990738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45949.211571990738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45949.211571990738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45949.211571990738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45949.211571990738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45949.211571990738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45949.211571990738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45949.211571990738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45949.211571990738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45949.211571990738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45949.211571990738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45949.211571990738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45949.211571990738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45949.211571990738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45949.211571990738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45949.211571990738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45949.211571990738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45949.211571990738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45949.211571990738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45949.211571990738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45949.211571990738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45949.211571990738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45949.211571990738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45949.211571990738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45949.211571990738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45949.211571990738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45949.211571990738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45949.211571990738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45949.211571990738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45949.211571990738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45949.211571990738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45949.211571990738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45949.211571990738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45949.211571990738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45949.211571990738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45949.211571990738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45949.211571990738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45949.211571990738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45949.211571990738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45949.211571990738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45949.211571990738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45949.211571990738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45949.211571990738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45949.211571990738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45949.211571990738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45949.211571990738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45949.211571990738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45949.211571990738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45949.211571990738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45949.211571990738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45949.211571990738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45949.211571990738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45949.211571990738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45949.211571990738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45949.211571990738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45949.211571990738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45949.211571990738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45949.211571990738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45949.211571990738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45949.211571990738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45949.211571990738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45949.211571990738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45949.211571990738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45949.211571990738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45949.211571990738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45949.211571990738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45949.211571990738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45949.211571990738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45949.211571990738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45949.211571990738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45949.211571990738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45949.211571990738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45949.211571990738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45949.211571990738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45949.211571990738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45949.211571990738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45949.211571990738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45949.211571990738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45949.211571990738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45949.211571990738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45949.211571990738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45949.211571990738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45949.211571990738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45949.211571990738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45949.211571990738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45949.211571990738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45949.211571990738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45949.211571990738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45949.211571990738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45949.211571990738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45949.211571990738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45949.211571990738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45949.211571990738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45949.211571990738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45949.211571990738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45949.211571990738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45949.211571990738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45949.211571990738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45949.211571990738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45949.211571990738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45949.211571990738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45949.211571990738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45949.211571990738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45949.211571990738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45949.211571990738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45949.211571990738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45949.211571990738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45949.211571990738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45949.211571990738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45949.211571990738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45949.211571990738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45949.211571990738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45949.211571990738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45949.211571990738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45949.211571990738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45949.211571990738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45949.211571990738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45949.211571990738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45949.211571990738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45949.211571990738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45949.211571990738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45949.211571990738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45949.211571990738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45949.211571990738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45949.211571990738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45949.211571990738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45949.211571990738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45949.211571990738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45949.211571990738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45949.211571990738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45949.211571990738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45949.211571990738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45949.211571990738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45949.211571990738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45949.211571990738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45949.211571990738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45949.211571990738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45949.211571990738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45949.211571990738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45949.211571990738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45949.211571990738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45949.211571990738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45949.211571990738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45949.211571990738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45949.211571990738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45949.211571990738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45949.211571990738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45949.211571990738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45949.211571990738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45949.211571990738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45949.211571990738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45949.211571990738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45949.211571990738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45949.211571990738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45949.211571990738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45949.211571990738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45949.211571990738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45949.211571990738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45949.211571990738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45949.211571990738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45949.211571990738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45949.211571990738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45949.211571990738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45949.211571990738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45949.211571990738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45949.211571990738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45949.211571990738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45949.211571990738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45949.211571990738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45949.211571990738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45949.211571990738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45949.211571990738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45949.211571990738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45949.211571990738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45949.211571990738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45949.211571990738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45949.211571990738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45949.211571990738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45949.211571990738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45949.211571990738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45949.211571990738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45949.211571990738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45949.211571990738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45949.211571990738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45949.211571990738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45949.211571990738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45949.211571990738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45949.211571990738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45949.211571990738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45949.211571990738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45949.211571990738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45949.211571990738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45949.211571990738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45949.211571990738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45949.211571990738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45949.211571990738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45949.211571990738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45949.211571990738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45949.211571990738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45949.211571990738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45949.211571990738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45949.211571990738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45949.211571990738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45949.211571990738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45949.211571990738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45949.211571990738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45949.211571990738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45949.211571990738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45949.211571990738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45949.211571990738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45949.211571990738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45949.211571990738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45949.211571990738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45949.211571990738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45949.211571990738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45949.211571990738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45949.211571990738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45949.211571990738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45949.211571990738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45949.211571990738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45949.211571990738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45949.211571990738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45949.211571990738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45949.211571990738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45949.211571990738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45949.211571990738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45949.211571990738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45949.211571990738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45949.211571990738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45949.211571990738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45949.211571990738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45949.211571990738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45949.211571990738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45949.211571990738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45949.211571990738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45949.211571990738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45949.211571990738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45949.211571990738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45949.211571990738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45949.211571990738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45949.211571990738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45949.211571990738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45949.211571990738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45949.211571990738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45949.211571990738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45949.211571990738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45949.211571990738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45949.211571990738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45949.211571990738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45949.211571990738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45949.211571990738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45949.211571990738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45949.211571990738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45949.211571990738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45949.211571990738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45949.211571990738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45949.211571990738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45949.211571990738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45949.211571990738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45949.211571990738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45949.211571990738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45949.211571990738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45949.211571990738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45949.211571990738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45949.211571990738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45949.211571990738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45949.211571990738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45949.211571990738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45949.211571990738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45949.211571990738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45949.211571990738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45949.211571990738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45949.211571990738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45949.211571990738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45949.211571990738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45949.211571990738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45949.211571990738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45949.211571990738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45949.211571990738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45949.211571990738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45949.211571990738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45949.211571990738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45949.211571990738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45949.211571990738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45949.211571990738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45949.211571990738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45949.211571990738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45949.211571990738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45949.211571990738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45949.211571990738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45949.211571990738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45949.211571990738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45949.211571990738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45949.211571990738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45949.211571990738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45949.211571990738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45949.211571990738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45949.211571990738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45949.211571990738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45949.211571990738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45949.211571990738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45949.211571990738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45949.211571990738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45949.211571990738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45949.211571990738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45949.211571990738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45949.211571990738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45949.211571990738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45949.211571990738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45949.211571990738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45949.211571990738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45949.211571990738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45949.211571990738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45949.211571990738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45949.211571990738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45949.211571990738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45949.211571990738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45949.211571990738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45949.211571990738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45949.211571990738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45949.211571990738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45949.211571990738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45949.211571990738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45949.211571990738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45949.211571990738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45949.211571990738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45949.211571990738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45949.211571990738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45949.211571990738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45949.211571990738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45949.211571990738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45949.211571990738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45949.211571990738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45949.211571990738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45949.211571990738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45949.211571990738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45949.211571990738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45949.211571990738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45949.211571990738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45949.211571990738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45949.211571990738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45949.211571990738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45949.211571990738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45949.211571990738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45949.211571990738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45949.211571990738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45949.211571990738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45949.211571990738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45949.211571990738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45949.211571990738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45949.211571990738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45949.211571990738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45949.211571990738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45949.211571990738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45949.211571990738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45949.211571990738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45949.211571990738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45949.211571990738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45949.211571990738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45949.211571990738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45949.211571990738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45949.211571990738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45949.211571990738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45949.211571990738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45949.211571990738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45949.211571990738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45949.211571990738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45949.211571990738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45949.211571990738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45949.211571990738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45949.211571990738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45949.211571990738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45949.211571990738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45949.211571990738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45949.211571990738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45949.211571990738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45949.211571990738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45949.211571990738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45949.211571990738</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45949.211571990738</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I15" sqref="I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245.73085416666436</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1.7164791666655219</v>
      </c>
      <c r="H3" s="125">
        <v>45947.457812499997</v>
      </c>
      <c r="I3" s="121" t="str">
        <f>IFERROR(VLOOKUP(D3,DB!A:F,6,0),"")</f>
        <v>SCECO</v>
      </c>
      <c r="J3" s="121" t="str">
        <f>IFERROR(VLOOKUP(D3,DB!A:G,7,0),"")</f>
        <v>Dead</v>
      </c>
      <c r="K3" s="127" t="s">
        <v>39057</v>
      </c>
      <c r="L3" s="123" t="str">
        <f>IFERROR(VLOOKUP(D3,DB!A:I,9,0),"")</f>
        <v>Latis</v>
      </c>
    </row>
    <row r="4" spans="1:16" ht="15" customHeight="1">
      <c r="A4" s="121" t="s">
        <v>39058</v>
      </c>
      <c r="B4" s="121" t="str">
        <f>IFERROR(VLOOKUP(D4,DB!A:K,11,0),"")</f>
        <v>R4</v>
      </c>
      <c r="C4" s="122">
        <v>3</v>
      </c>
      <c r="D4" s="123" t="s">
        <v>35060</v>
      </c>
      <c r="E4" s="100" t="s">
        <v>38964</v>
      </c>
      <c r="F4" s="125"/>
      <c r="G4" s="126">
        <f ca="1">IFERROR(NOW()-F4,"")</f>
        <v>45949.211571759261</v>
      </c>
      <c r="H4" s="125">
        <v>45948.956307870372</v>
      </c>
      <c r="I4" s="121" t="str">
        <f>IFERROR(VLOOKUP(D4,DB!A:F,6,0),"")</f>
        <v>Generator-SG</v>
      </c>
      <c r="J4" s="121" t="str">
        <f>IFERROR(VLOOKUP(D4,DB!A:G,7,0),"")</f>
        <v>No BB Shifted</v>
      </c>
      <c r="K4" s="127" t="s">
        <v>39059</v>
      </c>
      <c r="L4" s="123" t="str">
        <f>IFERROR(VLOOKUP(D4,DB!A:I,9,0),"")</f>
        <v>Latis</v>
      </c>
    </row>
    <row r="5" spans="1:16" ht="15" customHeight="1">
      <c r="A5" s="121"/>
      <c r="B5" s="121" t="str">
        <f>IFERROR(VLOOKUP(D5,DB!A:K,11,0),"")</f>
        <v/>
      </c>
      <c r="C5" s="122"/>
      <c r="D5" s="123"/>
      <c r="E5" s="100"/>
      <c r="F5" s="125"/>
      <c r="G5" s="126">
        <f ca="1">IFERROR(NOW()-F5,"")</f>
        <v>45949.211571759261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45949.211571759261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45949.211571759261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45949.211571759261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45949.211571759261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45949.211571759261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45949.211571759261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45949.211571759261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45949.211571759261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45949.211571759261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45949.211571759261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45949.211571759261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45949.211571759261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45949.211571759261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45949.211571759261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45949.211571759261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45949.211571759261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45949.211571759261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45949.211571759261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45949.211571759261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45949.211571759261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45949.211571759261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45949.211571759261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45949.211571759261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45949.211571759261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45949.211571759261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45949.211571759261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45949.211571759261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45949.211571759261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45949.211571759261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45949.211571759261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45949.211571759261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45949.211571759261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45949.211571759261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45949.211571759261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45949.211571759261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45949.211571759261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45949.211571759261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45949.211571759261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45949.211571759261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45949.211571759261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45949.211571759261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45949.211571759261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45949.211571759261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45949.211571759261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45949.211571759261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45949.211571759261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45949.211571759261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45949.211571759261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45949.211571759261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45949.211571759261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45949.211571759261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45949.211571759261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45949.211571759261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45949.211571759261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45949.211571759261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45949.211571759261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45949.211571759261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45949.211571759261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45949.211571759261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45949.211571759261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45949.211571759261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45949.211571759261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45949.211571759261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45949.211571759261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45949.211571759261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45949.211571759261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45949.211571759261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45949.211571759261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45949.211571759261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45949.211571759261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45949.211571759261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45949.211571759261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45949.211571759261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45949.211571759261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45949.211571759261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45949.211571759261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45949.211571759261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45949.211571759261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45949.211571759261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45949.211571759261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45949.211571759261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45949.211571759261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45949.211571759261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45949.211571759261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45949.211571759261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45949.211571759261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45949.211571759261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45949.211571759261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45949.211571759261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45949.211571759261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45949.211571759261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45949.211571759261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45949.211571759261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45949.211571759261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45949.211571759261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45949.211571759261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45949.211571759261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45949.211571759261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45949.211571759261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45949.211571759261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45949.211571759261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45949.211571759261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45949.211571759261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45949.211571759261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45949.211571759261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45949.211571759261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45949.211571759261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45949.211571759261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45949.211571759261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45949.211571759261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45949.211571759261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45949.211571759261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45949.211571759261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45949.211571759261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45949.211571759261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45949.211571759261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45949.211571759261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45949.211571759261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45949.211571759261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45949.211571759261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45949.211571759261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45949.211571759261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45949.211571759261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45949.211571759261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45949.211571759261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45949.211571759261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45949.211571759261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45949.211571759261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45949.211571759261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45949.211571759261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45949.211571759261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45949.211571759261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45949.211571759261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45949.211571759261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45949.211571759261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45949.211571759261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45949.211571759261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45949.211571759261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45949.211571759261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45949.211571759261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45949.211571759261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45949.211571759261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45949.211571759261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45949.211571759261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45949.211571759261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45949.211571759261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45949.211571759261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45949.211571759261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45949.211571759261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45949.211571759261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45949.211571759261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45949.211571759261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45949.211571759261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45949.211571759261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45949.211571759261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45949.211571759261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45949.211571759261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45949.211571759261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45949.211571759261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45949.211571759261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45949.211571759261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45949.211571759261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45949.211571759261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45949.211571759261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45949.211571759261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45949.211571759261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45949.211571759261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45949.211571759261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45949.211571759261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45949.211571759261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45949.211571759261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45949.211571759261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45949.211571759261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45949.211571759261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45949.211571759261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45949.211571759261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45949.211571759261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45949.211571759261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45949.211571759261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45949.211571759261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45949.211571759261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45949.211571759261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45949.211571759261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45949.211571759261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45949.211571759261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45949.211571759261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45949.211571759261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45949.211571759261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45949.211571759261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45949.211571759261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45949.211571759261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45949.211571759261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45949.211571759261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45949.211571759261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45949.211571759261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45949.211571759261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45949.211571759261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45949.211571759261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45949.211571759261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45949.211571759261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45949.211571759261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45949.211571759261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45949.211571759261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45949.211571759261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45949.211571759261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45949.211571759261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45949.211571759261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45949.211571759261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45949.211571759261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45949.211571759261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45949.211571759261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45949.211571759261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45949.211571759261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45949.211571759261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45949.211571759261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45949.211571759261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45949.211571759261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45949.211571759261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45949.211571759261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45949.211571759261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45949.211571759261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45949.211571759261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45949.211571759261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45949.211571759261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45949.211571759261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45949.211571759261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45949.211571759261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45949.211571759261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45949.211571759261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45949.211571759261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45949.211571759261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45949.211571759261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45949.211571759261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45949.211571759261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45949.211571759261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45949.211571759261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45949.211571759261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45949.211571759261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45949.211571759261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45949.211571759261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45949.211571759261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45949.211571759261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45949.211571759261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45949.211571759261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45949.211571759261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45949.211571759261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45949.211571759261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45949.211571759261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45949.211571759261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45949.211571759261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45949.211571759261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45949.211571759261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45949.211571759261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45949.211571759261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45949.211571759261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45949.211571759261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45949.211571759261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45949.211571759261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45949.211571759261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45949.211571759261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45949.211571759261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45949.211571759261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45949.211571759261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45949.211571759261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45949.211571759261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45949.211571759261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45949.211571759261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45949.211571759261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45949.211571759261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45949.211571759261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45949.211571759261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45949.211571759261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45949.211571759261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45949.211571759261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45949.211571759261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45949.211571759261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45949.211571759261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45949.211571759261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45949.211571759261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45949.211571759261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45949.211571759261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45949.211571759261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45949.211571759261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45949.211571759261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45949.211571759261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45949.211571759261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45949.211571759261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45949.211571759261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45949.211571759261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45949.211571759261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45949.211571759261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45949.211571759261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45949.211571759261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45949.211571759261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45949.211571759261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45949.211571759261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45949.211571759261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45949.211571759261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45949.211571759261</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45949.211571759261</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45949.211571759261</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45949.211571759261</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45949.211571759261</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45949.211571759261</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45949.211571759261</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45949.211571759261</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45949.211571759261</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45949.211571759261</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45949.211571759261</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45949.211571759261</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45949.211571759261</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45949.211571759261</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5" sqref="D5"/>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39060</v>
      </c>
      <c r="B2" s="37" t="str">
        <f>IFERROR(VLOOKUP(D2,DB!A:K,11,0),"")</f>
        <v>R5</v>
      </c>
      <c r="C2" s="37">
        <v>3</v>
      </c>
      <c r="D2" s="120" t="s">
        <v>36000</v>
      </c>
      <c r="E2" s="37" t="s">
        <v>38964</v>
      </c>
      <c r="F2" s="38">
        <v>45891.832060185188</v>
      </c>
      <c r="G2" s="151">
        <f ca="1">IFERROR(NOW()-F2,"")</f>
        <v>57.379511574072239</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1">
        <f t="shared" ref="G3" ca="1" si="0">IFERROR(NOW()-F3,"")</f>
        <v>23.022694444443914</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4.4399976851855172</v>
      </c>
      <c r="H4" s="38">
        <v>45944.676192129627</v>
      </c>
      <c r="I4" s="37" t="str">
        <f>IFERROR(VLOOKUP(D4,DB!A:F,6,0),"")</f>
        <v>SCECO</v>
      </c>
      <c r="J4" s="37" t="str">
        <f>IFERROR(VLOOKUP(D4,DB!A:G,7,0),"")</f>
        <v>Dead</v>
      </c>
      <c r="K4" s="37" t="s">
        <v>39065</v>
      </c>
      <c r="L4" s="37" t="str">
        <f>IFERROR(VLOOKUP(D4,DB!A:I,9,0),"")</f>
        <v>Latis</v>
      </c>
    </row>
    <row r="5" spans="1:13" ht="45.75">
      <c r="A5" s="164" t="s">
        <v>39066</v>
      </c>
      <c r="B5" s="164" t="str">
        <f>IFERROR(VLOOKUP(D5,DB!A:K,11,0),"")</f>
        <v>R5</v>
      </c>
      <c r="C5" s="164">
        <v>1</v>
      </c>
      <c r="D5" s="164" t="s">
        <v>34747</v>
      </c>
      <c r="E5" s="164" t="s">
        <v>39045</v>
      </c>
      <c r="F5" s="165">
        <v>45948.661111111112</v>
      </c>
      <c r="G5" s="166">
        <f ca="1">IFERROR(NOW()-F5,"")</f>
        <v>0.55046064814814599</v>
      </c>
      <c r="H5" s="165">
        <v>45948.661111111112</v>
      </c>
      <c r="I5" s="164" t="str">
        <f>IFERROR(VLOOKUP(D5,DB!A:F,6,0),"")</f>
        <v>SCECO</v>
      </c>
      <c r="J5" s="164" t="str">
        <f>IFERROR(VLOOKUP(D5,DB!A:G,7,0),"")</f>
        <v>Dead</v>
      </c>
      <c r="K5" s="164" t="s">
        <v>39067</v>
      </c>
      <c r="L5" s="164" t="str">
        <f>IFERROR(VLOOKUP(D5,DB!A:I,9,0),"")</f>
        <v>Latis</v>
      </c>
    </row>
    <row r="6" spans="1:13" ht="15">
      <c r="A6" s="164"/>
      <c r="B6" s="164" t="str">
        <f>IFERROR(VLOOKUP(D6,DB!A:K,11,0),"")</f>
        <v/>
      </c>
      <c r="C6" s="164"/>
      <c r="D6" s="164"/>
      <c r="E6" s="164"/>
      <c r="F6" s="165"/>
      <c r="G6" s="166">
        <f ca="1">IFERROR(NOW()-F6,"")</f>
        <v>45949.211571759261</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45949.211571759261</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45949.211571759261</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45949.211571759261</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45949.211571759261</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45949.211571759261</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45949.211571759261</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45949.211571759261</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45949.211571759261</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45949.211571759261</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45949.211571759261</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45949.211571759261</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45949.211571759261</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45949.211571759261</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45949.211571759261</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45949.211571759261</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45949.211571759261</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45949.211571759261</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45949.211571759261</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45949.211571759261</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45949.211571759261</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45949.211571759261</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45949.211571759261</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45949.211571759261</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45949.211571759261</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45949.211571759261</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45949.211571759261</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45949.211571759261</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45949.211571759261</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45949.211571759261</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45949.211571759261</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45949.211571759261</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45949.211571759261</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45949.211571759261</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45949.211571759261</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45949.211571759261</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45949.211571759261</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45949.211571759261</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45949.211571759261</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45949.211571759261</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45949.211571759261</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45949.211571759261</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45949.211571759261</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45949.211571759261</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45949.211571759261</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45949.211571759261</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45949.211571759261</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45949.211571759261</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45949.211571759261</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45949.211571759261</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45949.211571759261</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45949.211571759261</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45949.211571759261</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45949.211571759261</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45949.211571759261</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45949.211571759261</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45949.211571759261</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45949.211571759261</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45949.211571759261</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45949.211571759261</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45949.211571759261</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45949.211571759261</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45949.211571759261</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45949.211571759261</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45949.211571759261</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45949.211571759261</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45949.211571759261</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45949.211571759261</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45949.211571759261</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45949.211571759261</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45949.211571759261</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45949.211571759261</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45949.211571759261</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45949.211571759261</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45949.211571759261</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45949.211571759261</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45949.211571759261</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45949.211571759261</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45949.211571759261</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45949.211571759261</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45949.211571759261</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45949.211571759261</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45949.211571759261</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45949.211571759261</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45949.211571759261</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45949.211571759261</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45949.211571759261</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45949.211571759261</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45949.211571759261</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45949.211571759261</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45949.211571759261</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45949.211571759261</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45949.211571759261</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45949.211571759261</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45949.211571759261</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45949.211571759261</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45949.211571759261</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45949.211571759261</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45949.211571759261</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45949.211571759261</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45949.211571759261</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45949.211571759261</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45949.211571759261</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45949.211571759261</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45949.211571759261</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45949.211571759261</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45949.211571759261</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45949.211571759261</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45949.211571759261</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45949.211571759261</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45949.211571759261</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45949.211571759261</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45949.211571759261</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45949.211571759261</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45949.211571759261</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45949.211571759261</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45949.211571759261</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45949.211571759261</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45949.211571759261</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45949.211571759261</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45949.211571759261</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45949.211571759261</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45949.211571759261</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45949.211571759261</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45949.211571759261</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45949.211571759261</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45949.211571759261</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45949.211571759261</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45949.211571759261</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45949.211571759261</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45949.211571759261</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45949.211571759261</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45949.211571759261</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45949.211571759261</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45949.211571759261</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45949.211571759261</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45949.211571759261</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45949.211571759261</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45949.211571759261</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45949.211571759261</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45949.211571759261</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45949.211571759261</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45949.211571759261</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45949.211571759261</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45949.211571759261</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45949.211571759261</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45949.211571759261</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45949.211571759261</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45949.211571759261</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45949.211571759261</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45949.211571759261</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45949.211571759261</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45949.211571759261</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45949.211571759261</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45949.211571759261</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45949.211571759261</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45949.211571759261</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45949.211571759261</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45949.211571759261</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45949.211571759261</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45949.211571759261</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45949.211571759261</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45949.211571759261</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45949.211571759261</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45949.211571759261</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45949.211571759261</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45949.211571759261</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45949.211571759261</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45949.211571759261</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45949.211571759261</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45949.211571759261</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45949.211571759261</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45949.211571759261</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45949.211571759261</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45949.211571759261</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45949.211571759261</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45949.211571759261</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45949.211571759261</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45949.211571759261</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45949.211571759261</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45949.211571759261</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45949.211571759261</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45949.211571759261</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45949.211571759261</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45949.211571759261</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45949.211571759261</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45949.211571759261</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45949.211571759261</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45949.211571759261</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45949.211571759261</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45949.211571759261</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45949.211571759261</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45949.211571759261</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45949.211571759261</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45949.211571759261</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45949.211571759261</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45949.211571759261</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45949.211571759261</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45949.211571759261</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45949.211571759261</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45949.211571759261</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45949.211571759261</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45949.211571759261</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45949.211571759261</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45949.211571759261</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45949.211571759261</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45949.211571759261</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45949.211571759261</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45949.211571759261</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45949.211571759261</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45949.211571759261</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45949.211571759261</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45949.211571759261</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45949.211571759261</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45949.211571759261</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45949.211571759261</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45949.211571759261</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45949.211571759261</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45949.211571759261</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45949.211571759261</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45949.211571759261</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45949.211571759261</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45949.211571759261</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45949.211571759261</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45949.211571759261</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45949.211571759261</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45949.211571759261</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45949.211571759261</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45949.211571759261</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45949.211571759261</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45949.211571759261</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45949.211571759261</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45949.211571759261</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45949.211571759261</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45949.211571759261</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45949.211571759261</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45949.211571759261</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45949.211571759261</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45949.211571759261</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45949.211571759261</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45949.211571759261</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45949.211571759261</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45949.211571759261</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45949.211571759261</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45949.211571759261</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45949.211571759261</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45949.211571759261</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45949.211571759261</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45949.211571759261</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45949.211571759261</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45949.211571759261</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45949.211571759261</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45949.211571759261</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45949.211571759261</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45949.211571759261</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45949.211571759261</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45949.211571759261</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45949.211571759261</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45949.211571759261</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45949.211571759261</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45949.211571759261</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45949.211571759261</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45949.211571759261</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45949.211571759261</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45949.211571759261</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45949.211571759261</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45949.211571759261</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45949.211571759261</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45949.211571759261</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45949.211571759261</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45949.211571759261</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45949.211571759261</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45949.211571759261</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45949.211571759261</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45949.211571759261</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45949.211571759261</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45949.211571759261</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45949.211571759261</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45949.211571759261</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45949.211571759261</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45949.211571759261</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45949.211571759261</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45949.211571759261</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45949.211571759261</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45949.211571759261</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45949.211571759261</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45949.211571759261</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45949.211571759261</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45949.211571759261</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45949.211571759261</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45949.211571759261</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45949.211571759261</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45949.211571759261</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45949.211571759261</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45949.211571759261</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45949.211571759261</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45949.211571759261</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45949.211571759261</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45949.211571759261</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45949.211571759261</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45949.211571759261</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45949.211571759261</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45949.211571759261</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45949.211571759261</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45949.211571759261</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45949.211571759261</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45949.211571759261</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45949.211571759261</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45949.211571759261</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45949.211571759261</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45949.211571759261</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45949.211571759261</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45949.211571759261</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45949.211571759261</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45949.211571759261</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45949.211571759261</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45949.211571759261</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45949.211571759261</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45949.211571759261</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45949.211571759261</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45949.211571759261</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45949.211571759261</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45949.211571759261</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45949.211571759261</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45949.211571759261</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45949.211571759261</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45949.211571759261</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45949.211571759261</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45949.211571759261</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45949.211571759261</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45949.211571759261</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45949.211571759261</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45949.211571759261</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45949.211571759261</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45949.211571759261</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45949.211571759261</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45949.211571759261</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45949.211571759261</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45949.211571759261</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45949.211571759261</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45949.211571759261</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45949.211571759261</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45949.211571759261</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45949.211571759261</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45949.211571759261</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45949.211571759261</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45949.211571759261</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45949.211571759261</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45949.211571759261</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45949.211571759261</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45949.211571759261</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45949.211571759261</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45949.211571759261</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45949.211571759261</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45949.211571759261</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45949.211571759261</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45949.211571759261</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45949.211571759261</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45949.211571759261</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45949.211571759261</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45949.211571759261</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45949.211571759261</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45949.211571759261</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45949.211571759261</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45949.211571759261</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45949.211571759261</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45949.211571759261</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45949.211571759261</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45949.211571759261</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45949.211571759261</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45949.211571759261</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45949.211571759261</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45949.211571759261</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45949.211571759261</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45949.211571759261</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45949.211571759261</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45949.211571759261</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45949.211571759261</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45949.211571759261</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45949.211571759261</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45949.211571759261</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45949.211571759261</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45949.211571759261</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45949.211571759261</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45949.211571759261</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45949.211571759261</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45949.211571759261</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45949.211571759261</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45949.211571759261</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45949.211571759261</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45949.211571759261</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45949.211571759261</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45949.211571759261</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45949.211571759261</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45949.211571759261</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45949.211571759261</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45949.211571759261</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45949.211571759261</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45949.211571759261</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45949.211571759261</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45949.211571759261</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45949.211571759261</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45949.211571759261</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45949.211571759261</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45949.211571759261</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45949.211571759261</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45949.211571759261</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45949.211571759261</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45949.211571759261</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45949.211571759261</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45949.211571759261</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45949.211571759261</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45949.211571759261</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45949.211571759261</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45949.211571759261</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45949.211571759261</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45949.211571759261</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45949.211571759261</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45949.211571759261</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45949.211571759261</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45949.211571759261</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45949.211571759261</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45949.211571759261</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45949.211571759261</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45949.211571759261</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45949.211571759261</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45949.211571759261</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45949.211571759261</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45949.211571759261</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45949.211571759261</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45949.211571759261</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45949.211571759261</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45949.211571759261</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45949.211571759261</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45949.211571759261</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45949.211571759261</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45949.211571759261</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45949.211571759261</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45949.211571759261</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45949.211571759261</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45949.211571759261</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45949.211571759261</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45949.211571759261</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45949.211571759261</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45949.211571759261</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45949.211571759261</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45949.211571759261</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45949.211571759261</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45949.211571759261</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45949.211571759261</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45949.211571759261</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45949.211571759261</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45949.211571759261</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45949.211571759261</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45949.211571759261</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45949.211571759261</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45949.211571759261</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45949.211571759261</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45949.211571759261</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45949.211571759261</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45949.211571759261</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45949.211571759261</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45949.211571759261</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45949.211571759261</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45949.211571759261</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45949.211571759261</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45949.211571759261</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45949.211571759261</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45949.211571759261</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45949.211571759261</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45949.211571759261</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45949.211571759261</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45949.211571759261</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45949.211571759261</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45949.211571759261</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45949.211571759261</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45949.211571759261</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45949.211571759261</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45949.211571759261</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45949.211571759261</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45949.211571759261</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45949.211571759261</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45949.211571759261</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45949.211571759261</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45949.211571759261</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45949.211571759261</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45949.211571759261</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45949.211571759261</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45949.211571759261</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45949.211571759261</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45949.211571759261</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45949.211571759261</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45949.211571759261</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45949.211571759261</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45949.211571759261</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45949.211571759261</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45949.211571759261</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45949.211571759261</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45949.211571759261</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45949.211571759261</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45949.211571759261</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45949.211571759261</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45949.211571759261</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45949.211571759261</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45949.211571759261</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45949.211571759261</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45949.211571759261</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45949.211571759261</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45949.211571759261</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45949.211571759261</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45949.211571759261</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45949.211571759261</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45949.211571759261</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45949.211571759261</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45949.211571759261</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45949.211571759261</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45949.211571759261</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45949.211571759261</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45949.211571759261</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45949.211571759261</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45949.211571759261</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45949.211571759261</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45949.211571759261</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45949.211571759261</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45949.211571759261</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45949.211571759261</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45949.211571759261</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45949.211571759261</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45949.211571759261</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45949.211571759261</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45949.211571759261</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45949.211571759261</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45949.211571759261</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45949.211571759261</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45949.211571759261</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45949.211571759261</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45949.211571759261</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45949.211571759261</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45949.211571759261</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45949.211571759261</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45949.211571759261</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45949.211571759261</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45949.211571759261</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45949.211571759261</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45949.211571759261</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45949.211571759261</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45949.211571759261</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45949.211571759261</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45949.211571759261</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45949.211571759261</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45949.211571759261</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45949.211571759261</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45949.211571759261</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45949.211571759261</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45949.211571759261</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3"/>
  <sheetViews>
    <sheetView workbookViewId="0">
      <selection activeCell="C8" sqref="C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39068</v>
      </c>
      <c r="B2" s="143" t="s">
        <v>5398</v>
      </c>
      <c r="C2" s="142">
        <v>1</v>
      </c>
      <c r="D2" s="143" t="s">
        <v>34463</v>
      </c>
      <c r="E2" s="142" t="s">
        <v>39069</v>
      </c>
      <c r="F2" s="144">
        <v>45926.772847222222</v>
      </c>
      <c r="G2" s="145">
        <f ca="1">IFERROR(NOW()-F2,"-")</f>
        <v>22.43872453703807</v>
      </c>
      <c r="H2" s="146">
        <v>45927.449074074102</v>
      </c>
      <c r="I2" s="143" t="str">
        <f>IFERROR(VLOOKUP(D2,DB!A:F,6,0),"")</f>
        <v>SCECO</v>
      </c>
      <c r="J2" s="143" t="str">
        <f>IFERROR(VLOOKUP(D2,DB!A:G,7,0),"")</f>
        <v>Weak</v>
      </c>
      <c r="K2" s="142" t="s">
        <v>39070</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39071</v>
      </c>
      <c r="B3" s="143" t="str">
        <f>IFERROR(VLOOKUP(D3,DB!A:K,11,0),"")</f>
        <v>R6</v>
      </c>
      <c r="C3" s="142">
        <v>1</v>
      </c>
      <c r="D3" s="143" t="s">
        <v>34282</v>
      </c>
      <c r="E3" s="142" t="s">
        <v>38964</v>
      </c>
      <c r="F3" s="146">
        <v>45939.529062499998</v>
      </c>
      <c r="G3" s="145">
        <f ca="1">IFERROR(NOW()-F3,"-")</f>
        <v>9.6825092592625879</v>
      </c>
      <c r="H3" s="146">
        <v>45927.987534722219</v>
      </c>
      <c r="I3" s="143" t="str">
        <f>IFERROR(VLOOKUP(D3,DB!A:F,6,0),"")</f>
        <v>SCECO</v>
      </c>
      <c r="J3" s="143" t="str">
        <f>IFERROR(VLOOKUP(D3,DB!A:G,7,0),"")</f>
        <v>Vandalized</v>
      </c>
      <c r="K3" s="142" t="s">
        <v>39072</v>
      </c>
      <c r="L3" s="143" t="str">
        <f>IFERROR(VLOOKUP(D3,DB!A:I,9,0),"")</f>
        <v>Latis</v>
      </c>
    </row>
    <row r="4" spans="1:16383" s="112" customFormat="1" ht="31.5" customHeight="1">
      <c r="A4" s="142" t="s">
        <v>39073</v>
      </c>
      <c r="B4" s="142" t="str">
        <f>IFERROR(VLOOKUP(D4,DB!A:K,11,0),"")</f>
        <v>R6</v>
      </c>
      <c r="C4" s="142">
        <v>1</v>
      </c>
      <c r="D4" s="142" t="s">
        <v>34126</v>
      </c>
      <c r="E4" s="142" t="s">
        <v>38964</v>
      </c>
      <c r="F4" s="146">
        <v>45948.910879629628</v>
      </c>
      <c r="G4" s="145">
        <f ca="1">IFERROR(NOW()-F4,"-")</f>
        <v>0.30069212963280734</v>
      </c>
      <c r="H4" s="146">
        <v>45948.903344907405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42" t="s">
        <v>39075</v>
      </c>
      <c r="B5" s="142" t="str">
        <f>IFERROR(VLOOKUP(D5,DB!A:K,11,0),"")</f>
        <v>R6</v>
      </c>
      <c r="C5" s="142">
        <v>2</v>
      </c>
      <c r="D5" s="142" t="s">
        <v>34735</v>
      </c>
      <c r="E5" s="142" t="s">
        <v>38964</v>
      </c>
      <c r="F5" s="146">
        <v>45948.985590277778</v>
      </c>
      <c r="G5" s="145">
        <f ca="1">IFERROR(NOW()-F5,"-")</f>
        <v>0.22598148148244945</v>
      </c>
      <c r="H5" s="146">
        <v>45948.979780092595</v>
      </c>
      <c r="I5" s="142" t="str">
        <f>IFERROR(VLOOKUP(D5,DB!A:F,6,0),"")</f>
        <v>Generator-SG</v>
      </c>
      <c r="J5" s="142" t="str">
        <f>IFERROR(VLOOKUP(D5,DB!A:G,7,0),"")</f>
        <v>Good</v>
      </c>
      <c r="K5" s="142" t="s">
        <v>39076</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39077</v>
      </c>
      <c r="B6" s="142" t="str">
        <f>IFERROR(VLOOKUP(D6,DB!A:K,11,0),"")</f>
        <v>R6</v>
      </c>
      <c r="C6" s="142">
        <v>1</v>
      </c>
      <c r="D6" s="142" t="s">
        <v>35558</v>
      </c>
      <c r="E6" s="142" t="s">
        <v>39069</v>
      </c>
      <c r="F6" s="146">
        <v>45949.134895833333</v>
      </c>
      <c r="G6" s="145">
        <f ca="1">IFERROR(NOW()-F6,"-")</f>
        <v>7.6675925927702338E-2</v>
      </c>
      <c r="H6" s="146">
        <v>45949.147256944445</v>
      </c>
      <c r="I6" s="142" t="str">
        <f>IFERROR(VLOOKUP(D6,DB!A:F,6,0),"")</f>
        <v>SCECO</v>
      </c>
      <c r="J6" s="142" t="str">
        <f>IFERROR(VLOOKUP(D6,DB!A:G,7,0),"")</f>
        <v>Vandalized</v>
      </c>
      <c r="K6" s="142" t="s">
        <v>39078</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45949.211571759261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45949.211571759261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45949.211571759261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45949.211571759261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45949.211571759261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45949.211571759261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45949.211571759261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45949.211571759261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45949.211571759261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45949.211571759261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45949.211571759261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45949.211571759261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45949.211571759261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45949.211571759261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45949.211571759261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45949.211571759261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45949.211571759261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45949.211571759261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45949.211571759261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45949.211571759261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45949.211571759261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45949.211571759261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45949.211571759261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45949.211571759261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45949.211571759261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45949.211571759261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45949.211571759261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45949.211571759261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45949.211571759261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45949.211571759261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45949.211571759261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45949.211571759261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45949.211571759261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45949.211571759261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45949.211571759261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45949.211571759261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45949.211571759261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45949.211571759261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45949.211571759261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45949.211571759261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45949.211571759261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45949.211571759261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45949.211571759261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45949.211571759261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45949.211571759261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45949.211571759261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45949.211571759261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45949.211571759261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45949.211571759261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45949.211571759261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45949.211571759261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45949.211571759261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45949.211571759261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45949.211571759261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45949.211571759261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45949.211571759261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45949.211571759261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45949.211571759261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45949.211571759261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45949.211571759261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45949.211571759261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45949.211571759261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45949.211571759261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45949.211571759261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45949.211571759261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45949.211571759261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45949.211571759261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45949.211571759261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45949.211571759261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45949.211571759261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45949.211571759261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45949.211571759261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45949.211571759261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45949.211571759261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45949.211571759261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45949.211571759261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45949.211571759261</v>
      </c>
      <c r="H83" s="109"/>
      <c r="I83" s="105" t="str">
        <f>IFERROR(VLOOKUP(D83,DB!A:F,6,0),"")</f>
        <v/>
      </c>
      <c r="J83" s="104" t="str">
        <f>IFERROR(VLOOKUP(D83,DB!A:G,7,0),"")</f>
        <v/>
      </c>
      <c r="K83" s="110"/>
      <c r="L83" s="111" t="str">
        <f>IFERROR(VLOOKUP(D83,DB!A:I,9,0),"")</f>
        <v/>
      </c>
    </row>
  </sheetData>
  <dataValidations count="2">
    <dataValidation allowBlank="1" showInputMessage="1" showErrorMessage="1" sqref="E1" xr:uid="{380493DB-286A-4683-AF55-C78F04945A49}"/>
    <dataValidation type="list" allowBlank="1" showInputMessage="1" showErrorMessage="1" sqref="E3:E5 E7:E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2025-10-19T02:06:36Z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