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767" documentId="13_ncr:1_{F6CB121F-512D-4AA6-A0C1-0FB36C537598}" xr6:coauthVersionLast="47" xr6:coauthVersionMax="47" xr10:uidLastSave="{B718A41D-D56A-4753-B26E-4B739050A5F4}"/>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3" i="3"/>
  <c r="G4" i="3"/>
  <c r="G5" i="3"/>
  <c r="G6" i="3"/>
  <c r="I3" i="4"/>
  <c r="J3" i="4"/>
  <c r="I3" i="6"/>
  <c r="I4" i="6"/>
  <c r="L3" i="3"/>
  <c r="J3" i="3"/>
  <c r="I3" i="3"/>
  <c r="B3"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<sst xmlns="http://schemas.openxmlformats.org/spreadsheetml/2006/main" count="178577" uniqueCount="39073">
  <si>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</si>
  <si>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</si>
  <si>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</si>
  <si>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</si>
  <si>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</si>
  <si>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</si>
  <si>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</si>
  <si>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</si>
  <si>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</si>
  <si>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</si>
  <si>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</si>
  <si>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</si>
  <si>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</si>
  <si>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</si>
  <si>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</si>
  <si>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</si>
  <si>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</si>
  <si>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</si>
  <si>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</si>
  <si>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</si>
  <si>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</si>
  <si>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</si>
  <si>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</si>
  <si>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</si>
  <si>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</si>
  <si>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</si>
  <si>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</si>
  <si>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</si>
  <si>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</si>
  <si>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</si>
  <si>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</si>
  <si>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</si>
  <si>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</si>
  <si>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</si>
  <si>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</si>
  <si>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</si>
  <si>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</si>
  <si>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</si>
  <si>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</si>
  <si>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</si>
  <si>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</si>
  <si>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</si>
  <si>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</si>
  <si>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</si>
  <si>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</si>
  <si>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</si>
  <si>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</si>
  <si>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</si>
  <si>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</si>
  <si>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</si>
  <si>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</si>
  <si>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</si>
  <si>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</si>
  <si>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</si>
  <si>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</si>
  <si>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</si>
  <si>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</si>
  <si>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</si>
  <si>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</si>
  <si>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</si>
  <si>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</si>
  <si>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</si>
  <si>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</si>
  <si>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</si>
  <si>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</si>
  <si>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</si>
  <si>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</si>
  <si>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</si>
  <si>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</si>
  <si>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</si>
  <si>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</si>
  <si>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</si>
  <si>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</si>
  <si>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</si>
  <si>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</si>
  <si>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</si>
  <si>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</si>
  <si>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</si>
  <si>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</si>
  <si>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</si>
  <si>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</si>
  <si>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</si>
  <si>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</si>
  <si>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</si>
  <si>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</si>
  <si>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</si>
  <si>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</si>
  <si>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</si>
  <si>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</si>
  <si>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</si>
  <si>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</si>
  <si>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</si>
  <si>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</si>
  <si>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</si>
  <si>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</si>
  <si>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</si>
  <si>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</si>
  <si>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</si>
  <si>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</si>
  <si>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</si>
  <si>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</si>
  <si>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</si>
  <si>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</si>
  <si>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</si>
  <si>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</si>
  <si>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</si>
  <si>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</si>
  <si>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</si>
  <si>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</si>
  <si>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</si>
  <si>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</si>
  <si>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</si>
  <si>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</si>
  <si>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</si>
  <si>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</si>
  <si>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</si>
  <si>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</si>
  <si>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</si>
  <si>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</si>
  <si>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</si>
  <si>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</si>
  <si>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</si>
  <si>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</si>
  <si>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</si>
  <si>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</si>
  <si>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</si>
  <si>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</si>
  <si>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</si>
  <si>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</si>
  <si>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</si>
  <si>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</si>
  <si>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</si>
  <si>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</si>
  <si>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</si>
  <si>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</si>
  <si>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</si>
  <si>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</si>
  <si>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</si>
  <si>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</si>
  <si>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</si>
  <si>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</si>
  <si>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</si>
  <si>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</si>
  <si>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</si>
  <si>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</si>
  <si>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</si>
  <si>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</si>
  <si>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</si>
  <si>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</si>
  <si>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</si>
  <si>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</si>
  <si>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</si>
  <si>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</si>
  <si>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</si>
  <si>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</si>
  <si>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</si>
  <si>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</si>
  <si>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</si>
  <si>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</si>
  <si>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</si>
  <si>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</si>
  <si>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</si>
  <si>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</si>
  <si>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</si>
  <si>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</si>
  <si>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</si>
  <si>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</si>
  <si>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</si>
  <si>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</si>
  <si>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</si>
  <si>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</si>
  <si>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</si>
  <si>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</si>
  <si>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</si>
  <si>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</si>
  <si>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</si>
  <si>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</si>
  <si>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</si>
  <si>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</si>
  <si>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</si>
  <si>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</si>
  <si>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</si>
  <si>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</si>
  <si>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</si>
  <si>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</si>
  <si>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</si>
  <si>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</si>
  <si>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</si>
  <si>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</si>
  <si>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</si>
  <si>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</si>
  <si>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</si>
  <si>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</si>
  <si>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</si>
  <si>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</si>
  <si>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</si>
  <si>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</si>
  <si>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</si>
  <si>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</si>
  <si>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</si>
  <si>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</si>
  <si>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</si>
  <si>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</si>
  <si>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</si>
  <si>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</si>
  <si>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</si>
  <si>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</si>
  <si>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</si>
  <si>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</si>
  <si>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</si>
  <si>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</si>
  <si>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</si>
  <si>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</si>
  <si>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</si>
  <si>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</si>
  <si>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</si>
  <si>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</si>
  <si>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</si>
  <si>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</si>
  <si>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</si>
  <si>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</si>
  <si>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</si>
  <si>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</si>
  <si>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</si>
  <si>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</si>
  <si>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</si>
  <si>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</si>
  <si>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</si>
  <si>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</si>
  <si>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</si>
  <si>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</si>
  <si>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</si>
  <si>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</si>
  <si>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</si>
  <si>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</si>
  <si>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</si>
  <si>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</si>
  <si>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</si>
  <si>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</si>
  <si>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</si>
  <si>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</si>
  <si>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</si>
  <si>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</si>
  <si>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</si>
  <si>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</si>
  <si>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</si>
  <si>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</si>
  <si>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</si>
  <si>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</si>
  <si>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</si>
  <si>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</si>
  <si>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</si>
  <si>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</si>
  <si>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</si>
  <si>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</si>
  <si>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</si>
  <si>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</si>
  <si>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</si>
  <si>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</si>
  <si>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</si>
  <si>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</si>
  <si>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</si>
  <si>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</si>
  <si>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</si>
  <si>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</si>
  <si>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</si>
  <si>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</si>
  <si>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</si>
  <si>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</si>
  <si>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</si>
  <si>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</si>
  <si>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</si>
  <si>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</si>
  <si>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</si>
  <si>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</si>
  <si>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</si>
  <si>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</si>
  <si>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</si>
  <si>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</si>
  <si>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</si>
  <si>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</si>
  <si>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</si>
  <si>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</si>
  <si>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</si>
  <si>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</si>
  <si>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</si>
  <si>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</si>
  <si>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</si>
  <si>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</si>
  <si>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</si>
  <si>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</si>
  <si>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</si>
  <si>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</si>
  <si>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</si>
  <si>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</si>
  <si>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</si>
  <si>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</si>
  <si>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</si>
  <si>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</si>
  <si>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</si>
  <si>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</si>
  <si>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</si>
  <si>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</si>
  <si>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</si>
  <si>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</si>
  <si>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</si>
  <si>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</si>
  <si>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</si>
  <si>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</si>
  <si>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</si>
  <si>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</si>
  <si>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</si>
  <si>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</si>
  <si>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</si>
  <si>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</si>
  <si>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</si>
  <si>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</si>
  <si>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</si>
  <si>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</si>
  <si>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</si>
  <si>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</si>
  <si>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</si>
  <si>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</si>
  <si>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</si>
  <si>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</si>
  <si>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</si>
  <si>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</si>
  <si>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</si>
  <si>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</si>
  <si>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</si>
  <si>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</si>
  <si>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</si>
  <si>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</si>
  <si>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</si>
  <si>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</si>
  <si>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</si>
  <si>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</si>
  <si>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</si>
  <si>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</si>
  <si>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</si>
  <si>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</si>
  <si>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</si>
  <si>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</si>
  <si>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</si>
  <si>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</si>
  <si>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</si>
  <si>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</si>
  <si>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</si>
  <si>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</si>
  <si>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</si>
  <si>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</si>
  <si>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</si>
  <si>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</si>
  <si>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</si>
  <si>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</si>
  <si>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</si>
  <si>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</si>
  <si>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</si>
  <si>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</si>
  <si>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</si>
  <si>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</si>
  <si>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</si>
  <si>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</si>
  <si>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</si>
  <si>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</si>
  <si>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</si>
  <si>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</si>
  <si>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</si>
  <si>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</si>
  <si>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</si>
  <si>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</si>
  <si>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</si>
  <si>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</si>
  <si>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</si>
  <si>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</si>
  <si>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</si>
  <si>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</si>
  <si>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</si>
  <si>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</si>
  <si>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</si>
  <si>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</si>
  <si>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</si>
  <si>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</si>
  <si>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</si>
  <si>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</si>
  <si>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</si>
  <si>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</si>
  <si>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</si>
  <si>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</si>
  <si>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</si>
  <si>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</si>
  <si>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</si>
  <si>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</si>
  <si>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</si>
  <si>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</si>
  <si>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</si>
  <si>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</si>
  <si>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</si>
  <si>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</si>
  <si>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</si>
  <si>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</si>
  <si>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</si>
  <si>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</si>
  <si>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</si>
  <si>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</si>
  <si>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</si>
  <si>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</si>
  <si>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</si>
  <si>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</si>
  <si>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</si>
  <si>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</si>
  <si>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</si>
  <si>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</si>
  <si>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</si>
  <si>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</si>
  <si>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</si>
  <si>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</si>
  <si>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</si>
  <si>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</si>
  <si>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</si>
  <si>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</si>
  <si>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</si>
  <si>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</si>
  <si>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</si>
  <si>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</si>
  <si>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</si>
  <si>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</si>
  <si>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</si>
  <si>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</si>
  <si>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</si>
  <si>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</si>
  <si>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</si>
  <si>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</si>
  <si>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</si>
  <si>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</si>
  <si>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</si>
  <si>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</si>
  <si>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</si>
  <si>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</si>
  <si>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</si>
  <si>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</si>
  <si>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</si>
  <si>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</si>
  <si>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</si>
  <si>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</si>
  <si>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</si>
  <si>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</si>
  <si>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</si>
  <si>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</si>
  <si>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</si>
  <si>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</si>
  <si>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</si>
  <si>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</si>
  <si>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</si>
  <si>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</si>
  <si>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</si>
  <si>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</si>
  <si>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</si>
  <si>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</si>
  <si>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</si>
  <si>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</si>
  <si>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</si>
  <si>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</si>
  <si>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</si>
  <si>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</si>
  <si>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</si>
  <si>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</si>
  <si>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</si>
  <si>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</si>
  <si>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</si>
  <si>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</si>
  <si>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</si>
  <si>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</si>
  <si>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</si>
  <si>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</si>
  <si>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</si>
  <si>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</si>
  <si>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</si>
  <si>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</si>
  <si>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</si>
  <si>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</si>
  <si>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</si>
  <si>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</si>
  <si>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</si>
  <si>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</si>
  <si>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</si>
  <si>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</si>
  <si>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</si>
  <si>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</si>
  <si>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</si>
  <si>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</si>
  <si>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</si>
  <si>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</si>
  <si>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</si>
  <si>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</si>
  <si>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</si>
  <si>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</si>
  <si>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</si>
  <si>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</si>
  <si>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</si>
  <si>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</si>
  <si>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</si>
  <si>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</si>
  <si>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</si>
  <si>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</si>
  <si>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</si>
  <si>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</si>
  <si>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</si>
  <si>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</si>
  <si>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</si>
  <si>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</si>
  <si>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</si>
  <si>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</si>
  <si>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</si>
  <si>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</si>
  <si>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</si>
  <si>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</si>
  <si>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</si>
  <si>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</si>
  <si>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</si>
  <si>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</si>
  <si>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</si>
  <si>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</si>
  <si>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</si>
  <si>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</si>
  <si>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</si>
  <si>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</si>
  <si>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</si>
  <si>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</si>
  <si>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</si>
  <si>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</si>
  <si>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</si>
  <si>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</si>
  <si>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</si>
  <si>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</si>
  <si>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</si>
  <si>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</si>
  <si>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</si>
  <si>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</si>
  <si>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</si>
  <si>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</si>
  <si>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</si>
  <si>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</si>
  <si>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</si>
  <si>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</si>
  <si>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</si>
  <si>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</si>
  <si>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</si>
  <si>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</si>
  <si>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</si>
  <si>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</si>
  <si>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</si>
  <si>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</si>
  <si>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</si>
  <si>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</si>
  <si>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</si>
  <si>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</si>
  <si>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</si>
  <si>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</si>
  <si>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</si>
  <si>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</si>
  <si>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</si>
  <si>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</si>
  <si>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</si>
  <si>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</si>
  <si>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</si>
  <si>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</si>
  <si>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</si>
  <si>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</si>
  <si>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</si>
  <si>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</si>
  <si>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</si>
  <si>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</si>
  <si>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</si>
  <si>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</si>
  <si>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</si>
  <si>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</si>
  <si>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</si>
  <si>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</si>
  <si>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</si>
  <si>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</si>
  <si>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</si>
  <si>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</si>
  <si>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</si>
  <si>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</si>
  <si>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</si>
  <si>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</si>
  <si>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</si>
  <si>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</si>
  <si>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</si>
  <si>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</si>
  <si>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</si>
  <si>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</si>
  <si>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</si>
  <si>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</si>
  <si>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</si>
  <si>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</si>
  <si>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</si>
  <si>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</si>
  <si>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</si>
  <si>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</si>
  <si>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</si>
  <si>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</si>
  <si>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</si>
  <si>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</si>
  <si>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</si>
  <si>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</si>
  <si>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</si>
  <si>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</si>
  <si>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</si>
  <si>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</si>
  <si>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</si>
  <si>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</si>
  <si>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</si>
  <si>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</si>
  <si>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</si>
  <si>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</si>
  <si>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</si>
  <si>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</si>
  <si>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</si>
  <si>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</si>
  <si>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</si>
  <si>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</si>
  <si>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</si>
  <si>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</si>
  <si>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</si>
  <si>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</si>
  <si>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</si>
  <si>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</si>
  <si>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</si>
  <si>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</si>
  <si>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</si>
  <si>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</si>
  <si>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</si>
  <si>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</si>
  <si>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</si>
  <si>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</si>
  <si>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</si>
  <si>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</si>
  <si>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</si>
  <si>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</si>
  <si>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</si>
  <si>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</si>
  <si>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</si>
  <si>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</si>
  <si>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</si>
  <si>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</si>
  <si>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</si>
  <si>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</si>
  <si>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</si>
  <si>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</si>
  <si>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</si>
  <si>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</si>
  <si>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</si>
  <si>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</si>
  <si>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</si>
  <si>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</si>
  <si>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</si>
  <si>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</si>
  <si>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</si>
  <si>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</si>
  <si>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</si>
  <si>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</si>
  <si>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</si>
  <si>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</si>
  <si>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</si>
  <si>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</si>
  <si>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</si>
  <si>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</si>
  <si>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</si>
  <si>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</si>
  <si>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</si>
  <si>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</si>
  <si>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</si>
  <si>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</si>
  <si>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</si>
  <si>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</si>
  <si>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</si>
  <si>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</si>
  <si>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</si>
  <si>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</si>
  <si>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</si>
  <si>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</si>
  <si>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</si>
  <si>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</si>
  <si>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</si>
  <si>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</si>
  <si>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</si>
  <si>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</si>
  <si>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</si>
  <si>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</si>
  <si>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</si>
  <si>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</si>
  <si>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</si>
  <si>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</si>
  <si>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</si>
  <si>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</si>
  <si>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</si>
  <si>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</si>
  <si>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</si>
  <si>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</si>
  <si>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</si>
  <si>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</si>
  <si>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</si>
  <si>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</si>
  <si>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</si>
  <si>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</si>
  <si>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</si>
  <si>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</si>
  <si>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</si>
  <si>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</si>
  <si>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</si>
  <si>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</si>
  <si>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</si>
  <si>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</si>
  <si>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</si>
  <si>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</si>
  <si>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</si>
  <si>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</si>
  <si>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</si>
  <si>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</si>
  <si>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</si>
  <si>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</si>
  <si>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</si>
  <si>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</si>
  <si>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</si>
  <si>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</si>
  <si>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</si>
  <si>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</si>
  <si>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</si>
  <si>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</si>
  <si>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</si>
  <si>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</si>
  <si>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</si>
  <si>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</si>
  <si>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</si>
  <si>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</si>
  <si>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</si>
  <si>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</si>
  <si>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</si>
  <si>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</si>
  <si>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</si>
  <si>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</si>
  <si>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</si>
  <si>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</si>
  <si>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</si>
  <si>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</si>
  <si>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</si>
  <si>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</si>
  <si>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</si>
  <si>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</si>
  <si>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</si>
  <si>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</si>
  <si>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</si>
  <si>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</si>
  <si>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</si>
  <si>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</si>
  <si>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</si>
  <si>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</si>
  <si>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</si>
  <si>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</si>
  <si>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</si>
  <si>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</si>
  <si>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</si>
  <si>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</si>
  <si>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</si>
  <si>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</si>
  <si>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</si>
  <si>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</si>
  <si>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</si>
  <si>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</si>
  <si>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</si>
  <si>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</si>
  <si>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</si>
  <si>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</si>
  <si>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</si>
  <si>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</si>
  <si>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</si>
  <si>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</si>
  <si>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</si>
  <si>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</si>
  <si>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</si>
  <si>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</si>
  <si>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</si>
  <si>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</si>
  <si>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</si>
  <si>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</si>
  <si>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</si>
  <si>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</si>
  <si>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</si>
  <si>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</si>
  <si>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</si>
  <si>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</si>
  <si>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</si>
  <si>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</si>
  <si>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</si>
  <si>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</si>
  <si>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</si>
  <si>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</si>
  <si>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</si>
  <si>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</si>
  <si>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</si>
  <si>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</si>
  <si>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</si>
  <si>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</si>
  <si>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</si>
  <si>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</si>
  <si>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</si>
  <si>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</si>
  <si>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</si>
  <si>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</si>
  <si>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</si>
  <si>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</si>
  <si>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</si>
  <si>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</si>
  <si>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</si>
  <si>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</si>
  <si>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</si>
  <si>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</si>
  <si>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</si>
  <si>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</si>
  <si>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</si>
  <si>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</si>
  <si>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</si>
  <si>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</si>
  <si>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</si>
  <si>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</si>
  <si>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</si>
  <si>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</si>
  <si>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</si>
  <si>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</si>
  <si>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</si>
  <si>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</si>
  <si>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</si>
  <si>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</si>
  <si>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</si>
  <si>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</si>
  <si>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</si>
  <si>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</si>
  <si>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</si>
  <si>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</si>
  <si>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</si>
  <si>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</si>
  <si>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</si>
  <si>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</si>
  <si>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</si>
  <si>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</si>
  <si>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</si>
  <si>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</si>
  <si>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</si>
  <si>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</si>
  <si>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</si>
  <si>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</si>
  <si>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</si>
  <si>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</si>
  <si>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</si>
  <si>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</si>
  <si>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</si>
  <si>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</si>
  <si>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</si>
  <si>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</si>
  <si>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</si>
  <si>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</si>
  <si>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</si>
  <si>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</si>
  <si>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</si>
  <si>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</si>
  <si>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</si>
  <si>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</si>
  <si>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</si>
  <si>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</si>
  <si>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</si>
  <si>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</si>
  <si>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</si>
  <si>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</si>
  <si>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</si>
  <si>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</si>
  <si>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</si>
  <si>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</si>
  <si>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</si>
  <si>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</si>
  <si>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</si>
  <si>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</si>
  <si>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</si>
  <si>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</si>
  <si>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</si>
  <si>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</si>
  <si>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</si>
  <si>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</si>
  <si>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</si>
  <si>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</si>
  <si>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</si>
  <si>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</si>
  <si>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</si>
  <si>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</si>
  <si>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</si>
  <si>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</si>
  <si>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</si>
  <si>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</si>
  <si>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</si>
  <si>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</si>
  <si>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</si>
  <si>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</si>
  <si>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</si>
  <si>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</si>
  <si>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</si>
  <si>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</si>
  <si>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</si>
  <si>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</si>
  <si>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</si>
  <si>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</si>
  <si>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</si>
  <si>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</si>
  <si>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</si>
  <si>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</si>
  <si>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</si>
  <si>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</si>
  <si>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</si>
  <si>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</si>
  <si>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</si>
  <si>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</si>
  <si>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</si>
  <si>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</si>
  <si>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</si>
  <si>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</si>
  <si>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</si>
  <si>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</si>
  <si>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</si>
  <si>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</si>
  <si>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</si>
  <si>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</si>
  <si>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</si>
  <si>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</si>
  <si>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</si>
  <si>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</si>
  <si>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</si>
  <si>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</si>
  <si>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</si>
  <si>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</si>
  <si>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</si>
  <si>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</si>
  <si>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</si>
  <si>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</si>
  <si>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</si>
  <si>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</si>
  <si>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</si>
  <si>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</si>
  <si>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</si>
  <si>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</si>
  <si>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</si>
  <si>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</si>
  <si>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</si>
  <si>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</si>
  <si>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</si>
  <si>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</si>
  <si>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</si>
  <si>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</si>
  <si>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</si>
  <si>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</si>
  <si>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</si>
  <si>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</si>
  <si>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</si>
  <si>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</si>
  <si>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</si>
  <si>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</si>
  <si>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</si>
  <si>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</si>
  <si>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</si>
  <si>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</si>
  <si>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</si>
  <si>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</si>
  <si>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</si>
  <si>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</si>
  <si>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</si>
  <si>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</si>
  <si>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</si>
  <si>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</si>
  <si>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</si>
  <si>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</si>
  <si>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</si>
  <si>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</si>
  <si>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</si>
  <si>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</si>
  <si>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</si>
  <si>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</si>
  <si>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</si>
  <si>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</si>
  <si>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</si>
  <si>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</si>
  <si>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</si>
  <si>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</si>
  <si>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</si>
  <si>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</si>
  <si>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</si>
  <si>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</si>
  <si>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</si>
  <si>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</si>
  <si>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</si>
  <si>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</si>
  <si>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</si>
  <si>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</si>
  <si>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</si>
  <si>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</si>
  <si>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</si>
  <si>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</si>
  <si>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</si>
  <si>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</si>
  <si>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</si>
  <si>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</si>
  <si>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</si>
  <si>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</si>
  <si>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</si>
  <si>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</si>
  <si>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</si>
  <si>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</si>
  <si>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</si>
  <si>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</si>
  <si>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</si>
  <si>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</si>
  <si>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</si>
  <si>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</si>
  <si>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</si>
  <si>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</si>
  <si>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</si>
  <si>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</si>
  <si>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</si>
  <si>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</si>
  <si>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</si>
  <si>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</si>
  <si>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</si>
  <si>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</si>
  <si>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</si>
  <si>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</si>
  <si>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</si>
  <si>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</si>
  <si>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</si>
  <si>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</si>
  <si>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</si>
  <si>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</si>
  <si>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</si>
  <si>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</si>
  <si>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</si>
  <si>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</si>
  <si>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</si>
  <si>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</si>
  <si>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</si>
  <si>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</si>
  <si>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</si>
  <si>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</si>
  <si>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</si>
  <si>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</si>
  <si>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</si>
  <si>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</si>
  <si>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</si>
  <si>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</si>
  <si>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</si>
  <si>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</si>
  <si>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</si>
  <si>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</si>
  <si>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</si>
  <si>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</si>
  <si>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</si>
  <si>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</si>
  <si>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</si>
  <si>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</si>
  <si>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</si>
  <si>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</si>
  <si>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</si>
  <si>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</si>
  <si>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</si>
  <si>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</si>
  <si>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</si>
  <si>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</si>
  <si>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</si>
  <si>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</si>
  <si>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</si>
  <si>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</si>
  <si>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</si>
  <si>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</si>
  <si>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</si>
  <si>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</si>
  <si>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</si>
  <si>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</si>
  <si>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</si>
  <si>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</si>
  <si>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</si>
  <si>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</si>
  <si>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</si>
  <si>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</si>
  <si>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</si>
  <si>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</si>
  <si>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</si>
  <si>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</si>
  <si>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</si>
  <si>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</si>
  <si>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</si>
  <si>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</si>
  <si>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</si>
  <si>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</si>
  <si>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</si>
  <si>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</si>
  <si>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</si>
  <si>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</si>
  <si>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</si>
  <si>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</si>
  <si>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</si>
  <si>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</si>
  <si>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</si>
  <si>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</si>
  <si>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</si>
  <si>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</si>
  <si>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</si>
  <si>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</si>
  <si>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</si>
  <si>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</si>
  <si>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</si>
  <si>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</si>
  <si>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</si>
  <si>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</si>
  <si>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</si>
  <si>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</si>
  <si>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</si>
  <si>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</si>
  <si>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</si>
  <si>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</si>
  <si>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</si>
  <si>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</si>
  <si>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</si>
  <si>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</si>
  <si>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</si>
  <si>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</si>
  <si>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</si>
  <si>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</si>
  <si>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</si>
  <si>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</si>
  <si>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</si>
  <si>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</si>
  <si>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</si>
  <si>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</si>
  <si>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</si>
  <si>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</si>
  <si>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</si>
  <si>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</si>
  <si>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</si>
  <si>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</si>
  <si>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</si>
  <si>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</si>
  <si>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</si>
  <si>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</si>
  <si>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</si>
  <si>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</si>
  <si>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</si>
  <si>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</si>
  <si>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</si>
  <si>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</si>
  <si>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</si>
  <si>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</si>
  <si>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</si>
  <si>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</si>
  <si>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</si>
  <si>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</si>
  <si>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</si>
  <si>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</si>
  <si>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</si>
  <si>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</si>
  <si>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</si>
  <si>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</si>
  <si>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</si>
  <si>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</si>
  <si>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</si>
  <si>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</si>
  <si>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</si>
  <si>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</si>
  <si>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</si>
  <si>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</si>
  <si>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</si>
  <si>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</si>
  <si>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</si>
  <si>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</si>
  <si>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</si>
  <si>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</si>
  <si>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</si>
  <si>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</si>
  <si>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</si>
  <si>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</si>
  <si>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</si>
  <si>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</si>
  <si>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</si>
  <si>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</si>
  <si>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</si>
  <si>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</si>
  <si>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</si>
  <si>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</si>
  <si>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</si>
  <si>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</si>
  <si>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</si>
  <si>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</si>
  <si>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</si>
  <si>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</si>
  <si>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</si>
  <si>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</si>
  <si>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</si>
  <si>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</si>
  <si>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</si>
  <si>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</si>
  <si>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</si>
  <si>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</si>
  <si>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</si>
  <si>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</si>
  <si>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</si>
  <si>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</si>
  <si>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</si>
  <si>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</si>
  <si>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</si>
  <si>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</si>
  <si>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</si>
  <si>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</si>
  <si>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</si>
  <si>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</si>
  <si>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</si>
  <si>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</si>
  <si>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</si>
  <si>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</si>
  <si>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</si>
  <si>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</si>
  <si>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</si>
  <si>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</si>
  <si>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</si>
  <si>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</si>
  <si>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</si>
  <si>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</si>
  <si>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</si>
  <si>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</si>
  <si>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</si>
  <si>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</si>
  <si>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</si>
  <si>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</si>
  <si>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</si>
  <si>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</si>
  <si>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</si>
  <si>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</si>
  <si>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</si>
  <si>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</si>
  <si>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</si>
  <si>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</si>
  <si>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</si>
  <si>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</si>
  <si>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</si>
  <si>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</si>
  <si>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</si>
  <si>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</si>
  <si>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</si>
  <si>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</si>
  <si>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</si>
  <si>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</si>
  <si>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</si>
  <si>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</si>
  <si>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</si>
  <si>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</si>
  <si>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</si>
  <si>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</si>
  <si>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</si>
  <si>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</si>
  <si>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</si>
  <si>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</si>
  <si>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</si>
  <si>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</si>
  <si>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</si>
  <si>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</si>
  <si>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</si>
  <si>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</si>
  <si>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</si>
  <si>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</si>
  <si>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</si>
  <si>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</si>
  <si>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</si>
  <si>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</si>
  <si>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</si>
  <si>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</si>
  <si>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</si>
  <si>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</si>
  <si>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</si>
  <si>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</si>
  <si>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</si>
  <si>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</si>
  <si>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</si>
  <si>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</si>
  <si>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</si>
  <si>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</si>
  <si>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</si>
  <si>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</si>
  <si>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</si>
  <si>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</si>
  <si>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</si>
  <si>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</si>
  <si>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</si>
  <si>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</si>
  <si>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</si>
  <si>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</si>
  <si>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</si>
  <si>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</si>
  <si>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</si>
  <si>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</si>
  <si>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</si>
  <si>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</si>
  <si>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</si>
  <si>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</si>
  <si>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</si>
  <si>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</si>
  <si>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</si>
  <si>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</si>
  <si>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</si>
  <si>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</si>
  <si>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</si>
  <si>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</si>
  <si>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</si>
  <si>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</si>
  <si>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</si>
  <si>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</si>
  <si>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</si>
  <si>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</si>
  <si>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</si>
  <si>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</si>
  <si>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</si>
  <si>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</si>
  <si>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</si>
  <si>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</si>
  <si>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</si>
  <si>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</si>
  <si>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</si>
  <si>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</si>
  <si>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</si>
  <si>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</si>
  <si>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</si>
  <si>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</si>
  <si>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</si>
  <si>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</si>
  <si>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</si>
  <si>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</si>
  <si>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</si>
  <si>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</si>
  <si>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</si>
  <si>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</si>
  <si>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</si>
  <si>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</si>
  <si>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</si>
  <si>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</si>
  <si>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</si>
  <si>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</si>
  <si>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</si>
  <si>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</si>
  <si>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</si>
  <si>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</si>
  <si>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</si>
  <si>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</si>
  <si>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</si>
  <si>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</si>
  <si>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</si>
  <si>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</si>
  <si>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</si>
  <si>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</si>
  <si>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</si>
  <si>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</si>
  <si>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</si>
  <si>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</si>
  <si>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</si>
  <si>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</si>
  <si>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</si>
  <si>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</si>
  <si>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</si>
  <si>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</si>
  <si>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</si>
  <si>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</si>
  <si>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</si>
  <si>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</si>
  <si>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</si>
  <si>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</si>
  <si>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</si>
  <si>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</si>
  <si>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</si>
  <si>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</si>
  <si>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</si>
  <si>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</si>
  <si>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</si>
  <si>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</si>
  <si>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</si>
  <si>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</si>
  <si>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</si>
  <si>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</si>
  <si>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</si>
  <si>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</si>
  <si>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</si>
  <si>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</si>
  <si>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</si>
  <si>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</si>
  <si>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</si>
  <si>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</si>
  <si>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</si>
  <si>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</si>
  <si>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</si>
  <si>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</si>
  <si>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</si>
  <si>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</si>
  <si>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</si>
  <si>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</si>
  <si>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</si>
  <si>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</si>
  <si>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</si>
  <si>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</si>
  <si>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</si>
  <si>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</si>
  <si>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</si>
  <si>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</si>
  <si>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</si>
  <si>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</si>
  <si>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</si>
  <si>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</si>
  <si>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</si>
  <si>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</si>
  <si>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</si>
  <si>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</si>
  <si>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</si>
  <si>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</si>
  <si>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</si>
  <si>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</si>
  <si>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</si>
  <si>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</si>
  <si>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</si>
  <si>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</si>
  <si>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</si>
  <si>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</si>
  <si>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</si>
  <si>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</si>
  <si>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</si>
  <si>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</si>
  <si>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</si>
  <si>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</si>
  <si>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</si>
  <si>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</si>
  <si>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</si>
  <si>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</si>
  <si>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</si>
  <si>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</si>
  <si>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</si>
  <si>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</si>
  <si>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</si>
  <si>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</si>
  <si>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</si>
  <si>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</si>
  <si>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</si>
  <si>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</si>
  <si>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</si>
  <si>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</si>
  <si>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</si>
  <si>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</si>
  <si>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</si>
  <si>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</si>
  <si>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</si>
  <si>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</si>
  <si>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</si>
  <si>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</si>
  <si>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</si>
  <si>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</si>
  <si>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</si>
  <si>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</si>
  <si>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</si>
  <si>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</si>
  <si>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</si>
  <si>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</si>
  <si>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</si>
  <si>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</si>
  <si>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</si>
  <si>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</si>
  <si>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</si>
  <si>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</si>
  <si>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</si>
  <si>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</si>
  <si>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</si>
  <si>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</si>
  <si>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</si>
  <si>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</si>
  <si>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</si>
  <si>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</si>
  <si>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</si>
  <si>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</si>
  <si>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</si>
  <si>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</si>
  <si>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</si>
  <si>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</si>
  <si>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</si>
  <si>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</si>
  <si>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</si>
  <si>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</si>
  <si>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</si>
  <si>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</si>
  <si>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</si>
  <si>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</si>
  <si>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</si>
  <si>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</si>
  <si>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</si>
  <si>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</si>
  <si>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</si>
  <si>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</si>
  <si>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</si>
  <si>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</si>
  <si>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</si>
  <si>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</si>
  <si>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</si>
  <si>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</si>
  <si>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</si>
  <si>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</si>
  <si>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</si>
  <si>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</si>
  <si>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</si>
  <si>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</si>
  <si>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</si>
  <si>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</si>
  <si>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</si>
  <si>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</si>
  <si>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</si>
  <si>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</si>
  <si>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</si>
  <si>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</si>
  <si>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</si>
  <si>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</si>
  <si>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</si>
  <si>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</si>
  <si>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</si>
  <si>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</si>
  <si>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</si>
  <si>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</si>
  <si>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</si>
  <si>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</si>
  <si>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</si>
  <si>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</si>
  <si>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</si>
  <si>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</si>
  <si>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</si>
  <si>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</si>
  <si>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</si>
  <si>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</si>
  <si>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</si>
  <si>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</si>
  <si>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</si>
  <si>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</si>
  <si>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</si>
  <si>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</si>
  <si>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</si>
  <si>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</si>
  <si>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</si>
  <si>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</si>
  <si>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</si>
  <si>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</si>
  <si>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</si>
  <si>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</si>
  <si>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</si>
  <si>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</si>
  <si>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</si>
  <si>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</si>
  <si>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</si>
  <si>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</si>
  <si>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</si>
  <si>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</si>
  <si>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</si>
  <si>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</si>
  <si>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</si>
  <si>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</si>
  <si>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</si>
  <si>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</si>
  <si>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</si>
  <si>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</si>
  <si>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</si>
  <si>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</si>
  <si>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</si>
  <si>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</si>
  <si>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</si>
  <si>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</si>
  <si>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</si>
  <si>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</si>
  <si>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</si>
  <si>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</si>
  <si>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</si>
  <si>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</si>
  <si>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</si>
  <si>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</si>
  <si>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</si>
  <si>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</si>
  <si>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</si>
  <si>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</si>
  <si>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</si>
  <si>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</si>
  <si>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</si>
  <si>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</si>
  <si>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</si>
  <si>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</si>
  <si>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</si>
  <si>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</si>
  <si>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</si>
  <si>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</si>
  <si>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</si>
  <si>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</si>
  <si>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</si>
  <si>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</si>
  <si>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</si>
  <si>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</si>
  <si>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</si>
  <si>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</si>
  <si>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</si>
  <si>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</si>
  <si>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</si>
  <si>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</si>
  <si>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</si>
  <si>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</si>
  <si>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</si>
  <si>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</si>
  <si>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</si>
  <si>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</si>
  <si>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</si>
  <si>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</si>
  <si>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</si>
  <si>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</si>
  <si>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</si>
  <si>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</si>
  <si>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</si>
  <si>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</si>
  <si>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</si>
  <si>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</si>
  <si>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</si>
  <si>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</si>
  <si>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</si>
  <si>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</si>
  <si>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</si>
  <si>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</si>
  <si>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</si>
  <si>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</si>
  <si>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</si>
  <si>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</si>
  <si>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</si>
  <si>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</si>
  <si>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</si>
  <si>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</si>
  <si>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</si>
  <si>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</si>
  <si>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</si>
  <si>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</si>
  <si>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</si>
  <si>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</si>
  <si>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</si>
  <si>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</si>
  <si>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</si>
  <si>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</si>
  <si>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</si>
  <si>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</si>
  <si>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</si>
  <si>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</si>
  <si>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</si>
  <si>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</si>
  <si>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</si>
  <si>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</si>
  <si>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</si>
  <si>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</si>
  <si>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</si>
  <si>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</si>
  <si>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</si>
  <si>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</si>
  <si>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</si>
  <si>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</si>
  <si>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</si>
  <si>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</si>
  <si>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</si>
  <si>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</si>
  <si>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</si>
  <si>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</si>
  <si>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</si>
  <si>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</si>
  <si>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</si>
  <si>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</si>
  <si>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</si>
  <si>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</si>
  <si>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</si>
  <si>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</si>
  <si>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</si>
  <si>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</si>
  <si>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</si>
  <si>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</si>
  <si>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</si>
  <si>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</si>
  <si>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</si>
  <si>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</si>
  <si>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</si>
  <si>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</si>
  <si>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</si>
  <si>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</si>
  <si>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</si>
  <si>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</si>
  <si>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</si>
  <si>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</si>
  <si>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</si>
  <si>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</si>
  <si>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</si>
  <si>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</si>
  <si>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</si>
  <si>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</si>
  <si>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</si>
  <si>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</si>
  <si>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</si>
  <si>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</si>
  <si>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</si>
  <si>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</si>
  <si>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</si>
  <si>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</si>
  <si>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</si>
  <si>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</si>
  <si>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</si>
  <si>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</si>
  <si>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</si>
  <si>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</si>
  <si>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</si>
  <si>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</si>
  <si>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</si>
  <si>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</si>
  <si>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</si>
  <si>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</si>
  <si>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</si>
  <si>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</si>
  <si>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</si>
  <si>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</si>
  <si>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</si>
  <si>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</si>
  <si>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</si>
  <si>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</si>
  <si>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</si>
  <si>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</si>
  <si>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</si>
  <si>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</si>
  <si>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</si>
  <si>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</si>
  <si>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</si>
  <si>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</si>
  <si>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</si>
  <si>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</si>
  <si>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</si>
  <si>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</si>
  <si>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</si>
  <si>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</si>
  <si>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</si>
  <si>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</si>
  <si>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</si>
  <si>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</si>
  <si>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</si>
  <si>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</si>
  <si>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</si>
  <si>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</si>
  <si>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</si>
  <si>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</si>
  <si>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</si>
  <si>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</si>
  <si>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</si>
  <si>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</si>
  <si>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</si>
  <si>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</si>
  <si>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</si>
  <si>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</si>
  <si>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</si>
  <si>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</si>
  <si>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</si>
  <si>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</si>
  <si>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</si>
  <si>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</si>
  <si>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</si>
  <si>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</si>
  <si>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</si>
  <si>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</si>
  <si>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</si>
  <si>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</si>
  <si>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</si>
  <si>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</si>
  <si>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</si>
  <si>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</si>
  <si>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</si>
  <si>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</si>
  <si>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</si>
  <si>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</si>
  <si>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</si>
  <si>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</si>
  <si>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</si>
  <si>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</si>
  <si>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</si>
  <si>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</si>
  <si>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</si>
  <si>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</si>
  <si>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</si>
  <si>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</si>
  <si>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</si>
  <si>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</si>
  <si>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</si>
  <si>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</si>
  <si>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</si>
  <si>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</si>
  <si>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</si>
  <si>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</si>
  <si>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</si>
  <si>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</si>
  <si>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</si>
  <si>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</si>
  <si>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</si>
  <si>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</si>
  <si>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</si>
  <si>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</si>
  <si>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</si>
  <si>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</si>
  <si>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</si>
  <si>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</si>
  <si>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</si>
  <si>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</si>
  <si>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</si>
  <si>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</si>
  <si>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</si>
  <si>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</si>
  <si>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</si>
  <si>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</si>
  <si>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</si>
  <si>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</si>
  <si>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</si>
  <si>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</si>
  <si>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</si>
  <si>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</si>
  <si>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</si>
  <si>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</si>
  <si>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</si>
  <si>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</si>
  <si>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</si>
  <si>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</si>
  <si>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</si>
  <si>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</si>
  <si>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</si>
  <si>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</si>
  <si>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</si>
  <si>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</si>
  <si>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</si>
  <si>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</si>
  <si>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</si>
  <si>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</si>
  <si>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</si>
  <si>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</si>
  <si>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</si>
  <si>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</si>
  <si>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</si>
  <si>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</si>
  <si>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</si>
  <si>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</si>
  <si>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</si>
  <si>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</si>
  <si>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</si>
  <si>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</si>
  <si>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</si>
  <si>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</si>
  <si>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</si>
  <si>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</si>
  <si>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</si>
  <si>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</si>
  <si>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</si>
  <si>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</si>
  <si>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</si>
  <si>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</si>
  <si>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</si>
  <si>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</si>
  <si>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</si>
  <si>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</si>
  <si>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</si>
  <si>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</si>
  <si>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</si>
  <si>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</si>
  <si>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</si>
  <si>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</si>
  <si>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</si>
  <si>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</si>
  <si>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</si>
  <si>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</si>
  <si>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</si>
  <si>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</si>
  <si>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</si>
  <si>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</si>
  <si>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</si>
  <si>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</si>
  <si>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</si>
  <si>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</si>
  <si>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</si>
  <si>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</si>
  <si>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</si>
  <si>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</si>
  <si>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</si>
  <si>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</si>
  <si>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</si>
  <si>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</si>
  <si>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</si>
  <si>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</si>
  <si>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</si>
  <si>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</si>
  <si>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</si>
  <si>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</si>
  <si>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</si>
  <si>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</si>
  <si>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</si>
  <si>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</si>
  <si>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</si>
  <si>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</si>
  <si>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</si>
  <si>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</si>
  <si>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</si>
  <si>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</si>
  <si>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</si>
  <si>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</si>
  <si>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</si>
  <si>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</si>
  <si>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</si>
  <si>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</si>
  <si>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</si>
  <si>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</si>
  <si>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</si>
  <si>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</si>
  <si>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</si>
  <si>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</si>
  <si>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</si>
  <si>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</si>
  <si>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</si>
  <si>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</si>
  <si>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</si>
  <si>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</si>
  <si>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</si>
  <si>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</si>
  <si>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</si>
  <si>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</si>
  <si>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</si>
  <si>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</si>
  <si>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</si>
  <si>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</si>
  <si>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</si>
  <si>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</si>
  <si>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</si>
  <si>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</si>
  <si>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</si>
  <si>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</si>
  <si>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</si>
  <si>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</si>
  <si>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</si>
  <si>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</si>
  <si>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</si>
  <si>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</si>
  <si>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</si>
  <si>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</si>
  <si>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</si>
  <si>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</si>
  <si>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</si>
  <si>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</si>
  <si>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</si>
  <si>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</si>
  <si>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</si>
  <si>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</si>
  <si>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</si>
  <si>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</si>
  <si>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</si>
  <si>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</si>
  <si>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</si>
  <si>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</si>
  <si>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</si>
  <si>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</si>
  <si>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</si>
  <si>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</si>
  <si>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</si>
  <si>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</si>
  <si>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</si>
  <si>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</si>
  <si>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</si>
  <si>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</si>
  <si>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</si>
  <si>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</si>
  <si>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</si>
  <si>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</si>
  <si>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</si>
  <si>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</si>
  <si>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</si>
  <si>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</si>
  <si>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</si>
  <si>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</si>
  <si>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</si>
  <si>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</si>
  <si>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</si>
  <si>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</si>
  <si>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</si>
  <si>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</si>
  <si>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</si>
  <si>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</si>
  <si>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</si>
  <si>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</si>
  <si>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</si>
  <si>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</si>
  <si>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</si>
  <si>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</si>
  <si>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</si>
  <si>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</si>
  <si>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</si>
  <si>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</si>
  <si>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</si>
  <si>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</si>
  <si>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</si>
  <si>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</si>
  <si>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</si>
  <si>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</si>
  <si>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</si>
  <si>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</si>
  <si>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</si>
  <si>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</si>
  <si>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</si>
  <si>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</si>
  <si>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</si>
  <si>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</si>
  <si>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</si>
  <si>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</si>
  <si>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</si>
  <si>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</si>
  <si>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</si>
  <si>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</si>
  <si>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</si>
  <si>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</si>
  <si>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</si>
  <si>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</si>
  <si>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</si>
  <si>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</si>
  <si>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</si>
  <si>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</si>
  <si>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</si>
  <si>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</si>
  <si>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</si>
  <si>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</si>
  <si>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</si>
  <si>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</si>
  <si>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</si>
  <si>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</si>
  <si>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</si>
  <si>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</si>
  <si>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</si>
  <si>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</si>
  <si>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</si>
  <si>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</si>
  <si>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</si>
  <si>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</si>
  <si>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</si>
  <si>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</si>
  <si>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</si>
  <si>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</si>
  <si>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</si>
  <si>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</si>
  <si>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</si>
  <si>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</si>
  <si>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</si>
  <si>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</si>
  <si>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</si>
  <si>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</si>
  <si>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</si>
  <si>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</si>
  <si>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</si>
  <si>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</si>
  <si>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</si>
  <si>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</si>
  <si>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</si>
  <si>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</si>
  <si>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</si>
  <si>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</si>
  <si>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</si>
  <si>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</si>
  <si>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</si>
  <si>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</si>
  <si>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</si>
  <si>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</si>
  <si>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</si>
  <si>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</si>
  <si>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</si>
  <si>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</si>
  <si>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</si>
  <si>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</si>
  <si>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</si>
  <si>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</si>
  <si>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</si>
  <si>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</si>
  <si>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</si>
  <si>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</si>
  <si>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</si>
  <si>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</si>
  <si>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</si>
  <si>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</si>
  <si>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</si>
  <si>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</si>
  <si>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</si>
  <si>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</si>
  <si>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</si>
  <si>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</si>
  <si>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</si>
  <si>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</si>
  <si>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</si>
  <si>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</si>
  <si>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</si>
  <si>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</si>
  <si>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</si>
  <si>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</si>
  <si>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</si>
  <si>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</si>
  <si>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</si>
  <si>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</si>
  <si>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</si>
  <si>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</si>
  <si>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</si>
  <si>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</si>
  <si>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</si>
  <si>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</si>
  <si>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</si>
  <si>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</si>
  <si>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</si>
  <si>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</si>
  <si>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</si>
  <si>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</si>
  <si>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</si>
  <si>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</si>
  <si>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</si>
  <si>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</si>
  <si>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</si>
  <si>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</si>
  <si>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</si>
  <si>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</si>
  <si>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</si>
  <si>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</si>
  <si>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</si>
  <si>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</si>
  <si>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</si>
  <si>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</si>
  <si>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</si>
  <si>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</si>
  <si>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</si>
  <si>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</si>
  <si>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</si>
  <si>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</si>
  <si>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</si>
  <si>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</si>
  <si>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</si>
  <si>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</si>
  <si>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</si>
  <si>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</si>
  <si>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</si>
  <si>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</si>
  <si>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</si>
  <si>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</si>
  <si>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</si>
  <si>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</si>
  <si>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</si>
  <si>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</si>
  <si>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</si>
  <si>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</si>
  <si>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</si>
  <si>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</si>
  <si>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</si>
  <si>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</si>
  <si>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</si>
  <si>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</si>
  <si>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</si>
  <si>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</si>
  <si>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</si>
  <si>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</si>
  <si>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</si>
  <si>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</si>
  <si>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</si>
  <si>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</si>
  <si>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</si>
  <si>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</si>
  <si>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</si>
  <si>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</si>
  <si>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</si>
  <si>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</si>
  <si>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</si>
  <si>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</si>
  <si>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</si>
  <si>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</si>
  <si>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</si>
  <si>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</si>
  <si>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</si>
  <si>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</si>
  <si>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</si>
  <si>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</si>
  <si>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</si>
  <si>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</si>
  <si>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</si>
  <si>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</si>
  <si>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</si>
  <si>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</si>
  <si>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</si>
  <si>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</si>
  <si>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</si>
  <si>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</si>
  <si>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</si>
  <si>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</si>
  <si>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</si>
  <si>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</si>
  <si>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</si>
  <si>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</si>
  <si>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</si>
  <si>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</si>
  <si>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</si>
  <si>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</si>
  <si>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</si>
  <si>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</si>
  <si>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</si>
  <si>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</si>
  <si>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</si>
  <si>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</si>
  <si>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</si>
  <si>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</si>
  <si>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</si>
  <si>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</si>
  <si>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</si>
  <si>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</si>
  <si>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</si>
  <si>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</si>
  <si>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</si>
  <si>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</si>
  <si>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</si>
  <si>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</si>
  <si>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</si>
  <si>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</si>
  <si>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</si>
  <si>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</si>
  <si>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</si>
  <si>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</si>
  <si>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</si>
  <si>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</si>
  <si>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</si>
  <si>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</si>
  <si>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</si>
  <si>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</si>
  <si>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</si>
  <si>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</si>
  <si>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</si>
  <si>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</si>
  <si>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</si>
  <si>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</si>
  <si>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</si>
  <si>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</si>
  <si>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</si>
  <si>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</si>
  <si>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</si>
  <si>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</si>
  <si>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</si>
  <si>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</si>
  <si>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</si>
  <si>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</si>
  <si>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</si>
  <si>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</si>
  <si>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</si>
  <si>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</si>
  <si>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</si>
  <si>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</si>
  <si>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</si>
  <si>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</si>
  <si>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</si>
  <si>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</si>
  <si>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</si>
  <si>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</si>
  <si>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</si>
  <si>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</si>
  <si>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</si>
  <si>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</si>
  <si>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</si>
  <si>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</si>
  <si>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</si>
  <si>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</si>
  <si>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</si>
  <si>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</si>
  <si>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</si>
  <si>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</si>
  <si>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</si>
  <si>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</si>
  <si>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</si>
  <si>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</si>
  <si>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</si>
  <si>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</si>
  <si>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</si>
  <si>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</si>
  <si>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</si>
  <si>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</si>
  <si>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</si>
  <si>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</si>
  <si>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</si>
  <si>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</si>
  <si>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</si>
  <si>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</si>
  <si>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</si>
  <si>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</si>
  <si>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</si>
  <si>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</si>
  <si>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</si>
  <si>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</si>
  <si>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</si>
  <si>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</si>
  <si>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</si>
  <si>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</si>
  <si>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</si>
  <si>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</si>
  <si>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</si>
  <si>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</si>
  <si>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</si>
  <si>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</si>
  <si>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</si>
  <si>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</si>
  <si>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</si>
  <si>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</si>
  <si>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</si>
  <si>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</si>
  <si>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</si>
  <si>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</si>
  <si>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</si>
  <si>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</si>
  <si>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</si>
  <si>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</si>
  <si>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</si>
  <si>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</si>
  <si>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</si>
  <si>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</si>
  <si>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</si>
  <si>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</si>
  <si>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</si>
  <si>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</si>
  <si>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</si>
  <si>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</si>
  <si>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</si>
  <si>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</si>
  <si>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</si>
  <si>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</si>
  <si>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</si>
  <si>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</si>
  <si>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</si>
  <si>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</si>
  <si>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</si>
  <si>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</si>
  <si>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</si>
  <si>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</si>
  <si>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</si>
  <si>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</si>
  <si>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</si>
  <si>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</si>
  <si>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</si>
  <si>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</si>
  <si>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</si>
  <si>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</si>
  <si>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</si>
  <si>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</si>
  <si>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</si>
  <si>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</si>
  <si>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</si>
  <si>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</si>
  <si>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</si>
  <si>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</si>
  <si>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</si>
  <si>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</si>
  <si>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</si>
  <si>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</si>
  <si>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</si>
  <si>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</si>
  <si>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</si>
  <si>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</si>
  <si>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</si>
  <si>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</si>
  <si>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</si>
  <si>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</si>
  <si>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</si>
  <si>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</si>
  <si>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</si>
  <si>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</si>
  <si>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</si>
  <si>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</si>
  <si>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</si>
  <si>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</si>
  <si>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</si>
  <si>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</si>
  <si>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</si>
  <si>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</si>
  <si>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</si>
  <si>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</si>
  <si>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</si>
  <si>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</si>
  <si>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</si>
  <si>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</si>
  <si>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</si>
  <si>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</si>
  <si>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</si>
  <si>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</si>
  <si>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</si>
  <si>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</si>
  <si>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</si>
  <si>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</si>
  <si>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</si>
  <si>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</si>
  <si>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</si>
  <si>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</si>
  <si>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</si>
  <si>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</si>
  <si>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</si>
  <si>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</si>
  <si>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</si>
  <si>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</si>
  <si>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</si>
  <si>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</si>
  <si>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</si>
  <si>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</si>
  <si>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</si>
  <si>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</si>
  <si>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</si>
  <si>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</si>
  <si>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</si>
  <si>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</si>
  <si>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</si>
  <si>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</si>
  <si>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</si>
  <si>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</si>
  <si>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</si>
  <si>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</si>
  <si>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</si>
  <si>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</si>
  <si>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</si>
  <si>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</si>
  <si>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</si>
  <si>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</si>
  <si>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</si>
  <si>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</si>
  <si>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</si>
  <si>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</si>
  <si>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</si>
  <si>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</si>
  <si>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</si>
  <si>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</si>
  <si>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</si>
  <si>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</si>
  <si>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</si>
  <si>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</si>
  <si>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</si>
  <si>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</si>
  <si>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</si>
  <si>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</si>
  <si>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</si>
  <si>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</si>
  <si>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</si>
  <si>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</si>
  <si>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</si>
  <si>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</si>
  <si>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</si>
  <si>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</si>
  <si>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</si>
  <si>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</si>
  <si>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</si>
  <si>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</si>
  <si>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</si>
  <si>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</si>
  <si>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</si>
  <si>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</si>
  <si>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</si>
  <si>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</si>
  <si>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</si>
  <si>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</si>
  <si>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</si>
  <si>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</si>
  <si>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</si>
  <si>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</si>
  <si>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</si>
  <si>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</si>
  <si>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</si>
  <si>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</si>
  <si>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</si>
  <si>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</si>
  <si>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</si>
  <si>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</si>
  <si>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</si>
  <si>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</si>
  <si>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</si>
  <si>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</si>
  <si>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</si>
  <si>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</si>
  <si>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</si>
  <si>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</si>
  <si>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</si>
  <si>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</si>
  <si>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</si>
  <si>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</si>
  <si>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</si>
  <si>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</si>
  <si>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</si>
  <si>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</si>
  <si>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</si>
  <si>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</si>
  <si>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</si>
  <si>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</si>
  <si>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</si>
  <si>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</si>
  <si>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</si>
  <si>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</si>
  <si>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</si>
  <si>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</si>
  <si>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</si>
  <si>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</si>
  <si>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</si>
  <si>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</si>
  <si>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</si>
  <si>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</si>
  <si>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</si>
  <si>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</si>
  <si>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</si>
  <si>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</si>
  <si>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</si>
  <si>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</si>
  <si>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</si>
  <si>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</si>
  <si>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</si>
  <si>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</si>
  <si>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</si>
  <si>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</si>
  <si>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</si>
  <si>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</si>
  <si>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</si>
  <si>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</si>
  <si>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</si>
  <si>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</si>
  <si>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</si>
  <si>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</si>
  <si>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</si>
  <si>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</si>
  <si>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</si>
  <si>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</si>
  <si>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</si>
  <si>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</si>
  <si>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</si>
  <si>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</si>
  <si>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</si>
  <si>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</si>
  <si>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</si>
  <si>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</si>
  <si>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</si>
  <si>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</si>
  <si>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</si>
  <si>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</si>
  <si>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</si>
  <si>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</si>
  <si>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</si>
  <si>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</si>
  <si>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</si>
  <si>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</si>
  <si>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</si>
  <si>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</si>
  <si>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</si>
  <si>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</si>
  <si>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</si>
  <si>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</si>
  <si>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</si>
  <si>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</si>
  <si>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</si>
  <si>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</si>
  <si>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</si>
  <si>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</si>
  <si>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</si>
  <si>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</si>
  <si>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</si>
  <si>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</si>
  <si>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</si>
  <si>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</si>
  <si>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</si>
  <si>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</si>
  <si>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</si>
  <si>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</si>
  <si>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</si>
  <si>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</si>
  <si>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</si>
  <si>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</si>
  <si>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</si>
  <si>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</si>
  <si>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</si>
  <si>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</si>
  <si>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</si>
  <si>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</si>
  <si>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</si>
  <si>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</si>
  <si>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</si>
  <si>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</si>
  <si>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</si>
  <si>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</si>
  <si>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</si>
  <si>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</si>
  <si>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</si>
  <si>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</si>
  <si>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</si>
  <si>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</si>
  <si>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</si>
  <si>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</si>
  <si>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</si>
  <si>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</si>
  <si>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</si>
  <si>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</si>
  <si>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</si>
  <si>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</si>
  <si>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</si>
  <si>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</si>
  <si>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</si>
  <si>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</si>
  <si>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</si>
  <si>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</si>
  <si>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</si>
  <si>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</si>
  <si>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</si>
  <si>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</si>
  <si>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</si>
  <si>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</si>
  <si>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</si>
  <si>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</si>
  <si>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</si>
  <si>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</si>
  <si>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</si>
  <si>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</si>
  <si>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</si>
  <si>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</si>
  <si>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</si>
  <si>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</si>
  <si>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</si>
  <si>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</si>
  <si>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</si>
  <si>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</si>
  <si>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</si>
  <si>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</si>
  <si>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</si>
  <si>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</si>
  <si>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</si>
  <si>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</si>
  <si>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</si>
  <si>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</si>
  <si>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</si>
  <si>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</si>
  <si>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</si>
  <si>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</si>
  <si>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</si>
  <si>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</si>
  <si>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</si>
  <si>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</si>
  <si>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</si>
  <si>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</si>
  <si>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</si>
  <si>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</si>
  <si>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</si>
  <si>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</si>
  <si>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</si>
  <si>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</si>
  <si>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</si>
  <si>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</si>
  <si>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</si>
  <si>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</si>
  <si>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</si>
  <si>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</si>
  <si>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</si>
  <si>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</si>
  <si>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</si>
  <si>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</si>
  <si>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</si>
  <si>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</si>
  <si>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</si>
  <si>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</si>
  <si>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</si>
  <si>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</si>
  <si>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</si>
  <si>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</si>
  <si>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</si>
  <si>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</si>
  <si>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</si>
  <si>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</si>
  <si>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</si>
  <si>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</si>
  <si>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</si>
  <si>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</si>
  <si>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</si>
  <si>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</si>
  <si>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</si>
  <si>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</si>
  <si>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</si>
  <si>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</si>
  <si>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</si>
  <si>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</si>
  <si>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</si>
  <si>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</si>
  <si>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</si>
  <si>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</si>
  <si>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</si>
  <si>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</si>
  <si>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</si>
  <si>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</si>
  <si>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</si>
  <si>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</si>
  <si>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</si>
  <si>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</si>
  <si>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</si>
  <si>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</si>
  <si>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</si>
  <si>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</si>
  <si>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</si>
  <si>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</si>
  <si>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</si>
  <si>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</si>
  <si>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</si>
  <si>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</si>
  <si>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</si>
  <si>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</si>
  <si>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</si>
  <si>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</si>
  <si>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</si>
  <si>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</si>
  <si>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</si>
  <si>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</si>
  <si>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</si>
  <si>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</si>
  <si>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</si>
  <si>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</si>
  <si>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</si>
  <si>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</si>
  <si>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</si>
  <si>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</si>
  <si>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</si>
  <si>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</si>
  <si>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</si>
  <si>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</si>
  <si>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</si>
  <si>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</si>
  <si>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</si>
  <si>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</si>
  <si>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</si>
  <si>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</si>
  <si>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</si>
  <si>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</si>
  <si>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</si>
  <si>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</si>
  <si>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</si>
  <si>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</si>
  <si>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</si>
  <si>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</si>
  <si>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</si>
  <si>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</si>
  <si>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</si>
  <si>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</si>
  <si>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</si>
  <si>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</si>
  <si>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</si>
  <si>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</si>
  <si>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</si>
  <si>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</si>
  <si>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</si>
  <si>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</si>
  <si>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</si>
  <si>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</si>
  <si>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</si>
  <si>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</si>
  <si>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</si>
  <si>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</si>
  <si>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</si>
  <si>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</si>
  <si>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</si>
  <si>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</si>
  <si>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</si>
  <si>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</si>
  <si>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</si>
  <si>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</si>
  <si>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</si>
  <si>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</si>
  <si>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</si>
  <si>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</si>
  <si>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</si>
  <si>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</si>
  <si>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</si>
  <si>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</si>
  <si>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</si>
  <si>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</si>
  <si>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</si>
  <si>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</si>
  <si>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</si>
  <si>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</si>
  <si>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</si>
  <si>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</si>
  <si>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</si>
  <si>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</si>
  <si>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</si>
  <si>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</si>
  <si>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</si>
  <si>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</si>
  <si>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</si>
  <si>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</si>
  <si>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</si>
  <si>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</si>
  <si>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</si>
  <si>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</si>
  <si>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</si>
  <si>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</si>
  <si>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</si>
  <si>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</si>
  <si>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</si>
  <si>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</si>
  <si>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</si>
  <si>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</si>
  <si>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</si>
  <si>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</si>
  <si>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</si>
  <si>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</si>
  <si>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</si>
  <si>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</si>
  <si>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</si>
  <si>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</si>
  <si>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</si>
  <si>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</si>
  <si>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</si>
  <si>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</si>
  <si>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</si>
  <si>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</si>
  <si>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</si>
  <si>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</si>
  <si>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</si>
  <si>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</si>
  <si>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</si>
  <si>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</si>
  <si>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</si>
  <si>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</si>
  <si>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</si>
  <si>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</si>
  <si>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</si>
  <si>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</si>
  <si>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</si>
  <si>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</si>
  <si>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</si>
  <si>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</si>
  <si>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</si>
  <si>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</si>
  <si>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</si>
  <si>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</si>
  <si>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</si>
  <si>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</si>
  <si>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</si>
  <si>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</si>
  <si>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</si>
  <si>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</si>
  <si>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</si>
  <si>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</si>
  <si>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</si>
  <si>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</si>
  <si>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</si>
  <si>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</si>
  <si>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</si>
  <si>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</si>
  <si>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</si>
  <si>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</si>
  <si>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</si>
  <si>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</si>
  <si>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</si>
  <si>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</si>
  <si>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</si>
  <si>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</si>
  <si>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</si>
  <si>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</si>
  <si>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</si>
  <si>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</si>
  <si>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</si>
  <si>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</si>
  <si>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</si>
  <si>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</si>
  <si>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</si>
  <si>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</si>
  <si>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</si>
  <si>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</si>
  <si>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</si>
  <si>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</si>
  <si>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</si>
  <si>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</si>
  <si>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</si>
  <si>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</si>
  <si>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</si>
  <si>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</si>
  <si>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</si>
  <si>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</si>
  <si>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</si>
  <si>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</si>
  <si>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</si>
  <si>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</si>
  <si>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</si>
  <si>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</si>
  <si>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</si>
  <si>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</si>
  <si>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</si>
  <si>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</si>
  <si>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</si>
  <si>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</si>
  <si>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</si>
  <si>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</si>
  <si>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</si>
  <si>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</si>
  <si>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</si>
  <si>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</si>
  <si>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</si>
  <si>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</si>
  <si>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</si>
  <si>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</si>
  <si>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</si>
  <si>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</si>
  <si>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</si>
  <si>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</si>
  <si>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</si>
  <si>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</si>
  <si>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</si>
  <si>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</si>
  <si>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</si>
  <si>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</si>
  <si>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</si>
  <si>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</si>
  <si>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</si>
  <si>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</si>
  <si>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</si>
  <si>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</si>
  <si>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</si>
  <si>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</si>
  <si>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</si>
  <si>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</si>
  <si>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</si>
  <si>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</si>
  <si>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</si>
  <si>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</si>
  <si>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</si>
  <si>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</si>
  <si>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</si>
  <si>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</si>
  <si>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</si>
  <si>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</si>
  <si>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</si>
  <si>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</si>
  <si>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</si>
  <si>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</si>
  <si>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</si>
  <si>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</si>
  <si>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</si>
  <si>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</si>
  <si>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</si>
  <si>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</si>
  <si>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</si>
  <si>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</si>
  <si>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</si>
  <si>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</si>
  <si>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</si>
  <si>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</si>
  <si>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</si>
  <si>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</si>
  <si>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</si>
  <si>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</si>
  <si>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</si>
  <si>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</si>
  <si>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</si>
  <si>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</si>
  <si>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</si>
  <si>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</si>
  <si>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</si>
  <si>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</si>
  <si>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</si>
  <si>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</si>
  <si>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</si>
  <si>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</si>
  <si>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</si>
  <si>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</si>
  <si>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</si>
  <si>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</si>
  <si>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</si>
  <si>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</si>
  <si>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</si>
  <si>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</si>
  <si>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</si>
  <si>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</si>
  <si>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</si>
  <si>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</si>
  <si>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</si>
  <si>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</si>
  <si>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</si>
  <si>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</si>
  <si>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</si>
  <si>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</si>
  <si>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</si>
  <si>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</si>
  <si>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</si>
  <si>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</si>
  <si>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</si>
  <si>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</si>
  <si>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</si>
  <si>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</si>
  <si>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</si>
  <si>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</si>
  <si>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</si>
  <si>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</si>
  <si>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</si>
  <si>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</si>
  <si>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</si>
  <si>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</si>
  <si>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</si>
  <si>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</si>
  <si>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</si>
  <si>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</si>
  <si>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</si>
  <si>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</si>
  <si>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</si>
  <si>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</si>
  <si>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</si>
  <si>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</si>
  <si>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</si>
  <si>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</si>
  <si>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</si>
  <si>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</si>
  <si>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</si>
  <si>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</si>
  <si>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</si>
  <si>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</si>
  <si>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</si>
  <si>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</si>
  <si>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</si>
  <si>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</si>
  <si>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</si>
  <si>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</si>
  <si>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</si>
  <si>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</si>
  <si>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</si>
  <si>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</si>
  <si>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</si>
  <si>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</si>
  <si>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</si>
  <si>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</si>
  <si>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</si>
  <si>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</si>
  <si>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</si>
  <si>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</si>
  <si>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</si>
  <si>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</si>
  <si>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</si>
  <si>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</si>
  <si>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</si>
  <si>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</si>
  <si>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</si>
  <si>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</si>
  <si>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</si>
  <si>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</si>
  <si>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</si>
  <si>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</si>
  <si>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</si>
  <si>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</si>
  <si>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</si>
  <si>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</si>
  <si>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</si>
  <si>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</si>
  <si>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</si>
  <si>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</si>
  <si>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</si>
  <si>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</si>
  <si>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</si>
  <si>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</si>
  <si>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</si>
  <si>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</si>
  <si>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</si>
  <si>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</si>
  <si>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</si>
  <si>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</si>
  <si>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</si>
  <si>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</si>
  <si>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</si>
  <si>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</si>
  <si>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</si>
  <si>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</si>
  <si>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</si>
  <si>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</si>
  <si>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</si>
  <si>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</si>
  <si>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</si>
  <si>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</si>
  <si>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</si>
  <si>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</si>
  <si>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</si>
  <si>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</si>
  <si>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</si>
  <si>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</si>
  <si>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</si>
  <si>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</si>
  <si>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</si>
  <si>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</si>
  <si>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</si>
  <si>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</si>
  <si>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</si>
  <si>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</si>
  <si>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</si>
  <si>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</si>
  <si>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</si>
  <si>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</si>
  <si>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</si>
  <si>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</si>
  <si>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</si>
  <si>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</si>
  <si>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</si>
  <si>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</si>
  <si>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</si>
  <si>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</si>
  <si>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</si>
  <si>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</si>
  <si>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</si>
  <si>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</si>
  <si>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</si>
  <si>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</si>
  <si>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</si>
  <si>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</si>
  <si>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</si>
  <si>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</si>
  <si>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</si>
  <si>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</si>
  <si>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</si>
  <si>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</si>
  <si>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</si>
  <si>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</si>
  <si>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</si>
  <si>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</si>
  <si>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</si>
  <si>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</si>
  <si>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</si>
  <si>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</si>
  <si>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</si>
  <si>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</si>
  <si>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</si>
  <si>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</si>
  <si>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</si>
  <si>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</si>
  <si>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</si>
  <si>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</si>
  <si>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</si>
  <si>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</si>
  <si>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</si>
  <si>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</si>
  <si>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</si>
  <si>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</si>
  <si>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</si>
  <si>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</si>
  <si>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</si>
  <si>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</si>
  <si>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</si>
  <si>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</si>
  <si>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</si>
  <si>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</si>
  <si>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</si>
  <si>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</si>
  <si>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</si>
  <si>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</si>
  <si>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</si>
  <si>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</si>
  <si>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</si>
  <si>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</si>
  <si>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</si>
  <si>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</si>
  <si>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</si>
  <si>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</si>
  <si>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</si>
  <si>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</si>
  <si>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</si>
  <si>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</si>
  <si>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</si>
  <si>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</si>
  <si>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</si>
  <si>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</si>
  <si>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</si>
  <si>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</si>
  <si>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</si>
  <si>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</si>
  <si>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</si>
  <si>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</si>
  <si>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</si>
  <si>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</si>
  <si>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</si>
  <si>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</si>
  <si>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</si>
  <si>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</si>
  <si>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</si>
  <si>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</si>
  <si>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</si>
  <si>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</si>
  <si>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</si>
  <si>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</si>
  <si>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</si>
  <si>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</si>
  <si>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</si>
  <si>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</si>
  <si>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</si>
  <si>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</si>
  <si>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</si>
  <si>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</si>
  <si>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</si>
  <si>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</si>
  <si>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</si>
  <si>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</si>
  <si>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</si>
  <si>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</si>
  <si>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</si>
  <si>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</si>
  <si>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</si>
  <si>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</si>
  <si>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</si>
  <si>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</si>
  <si>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</si>
  <si>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</si>
  <si>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</si>
  <si>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</si>
  <si>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</si>
  <si>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</si>
  <si>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</si>
  <si>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</si>
  <si>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</si>
  <si>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</si>
  <si>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</si>
  <si>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</si>
  <si>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</si>
  <si>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</si>
  <si>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</si>
  <si>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</si>
  <si>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</si>
  <si>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</si>
  <si>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</si>
  <si>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</si>
  <si>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</si>
  <si>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</si>
  <si>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</si>
  <si>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</si>
  <si>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</si>
  <si>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</si>
  <si>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</si>
  <si>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</si>
  <si>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</si>
  <si>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</si>
  <si>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</si>
  <si>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</si>
  <si>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</si>
  <si>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</si>
  <si>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</si>
  <si>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</si>
  <si>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</si>
  <si>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</si>
  <si>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</si>
  <si>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</si>
  <si>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</si>
  <si>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</si>
  <si>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</si>
  <si>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</si>
  <si>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</si>
  <si>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</si>
  <si>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</si>
  <si>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</si>
  <si>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</si>
  <si>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</si>
  <si>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</si>
  <si>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</si>
  <si>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</si>
  <si>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</si>
  <si>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</si>
  <si>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</si>
  <si>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</si>
  <si>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</si>
  <si>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</si>
  <si>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</si>
  <si>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</si>
  <si>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</si>
  <si>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</si>
  <si>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</si>
  <si>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</si>
  <si>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</si>
  <si>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</si>
  <si>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</si>
  <si>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</si>
  <si>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</si>
  <si>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</si>
  <si>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</si>
  <si>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</si>
  <si>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</si>
  <si>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</si>
  <si>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</si>
  <si>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</si>
  <si>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</si>
  <si>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</si>
  <si>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</si>
  <si>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</si>
  <si>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</si>
  <si>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</si>
  <si>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</si>
  <si>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</si>
  <si>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</si>
  <si>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</si>
  <si>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</si>
  <si>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</si>
  <si>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</si>
  <si>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</si>
  <si>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</si>
  <si>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</si>
  <si>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</si>
  <si>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</si>
  <si>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</si>
  <si>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</si>
  <si>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</si>
  <si>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</si>
  <si>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</si>
  <si>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</si>
  <si>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</si>
  <si>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</si>
  <si>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</si>
  <si>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</si>
  <si>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</si>
  <si>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</si>
  <si>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</si>
  <si>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</si>
  <si>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</si>
  <si>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</si>
  <si>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</si>
  <si>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</si>
  <si>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</si>
  <si>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</si>
  <si>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</si>
  <si>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</si>
  <si>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</si>
  <si>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</si>
  <si>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</si>
  <si>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</si>
  <si>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</si>
  <si>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</si>
  <si>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</si>
  <si>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</si>
  <si>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</si>
  <si>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</si>
  <si>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</si>
  <si>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</si>
  <si>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</si>
  <si>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</si>
  <si>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</si>
  <si>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</si>
  <si>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</si>
  <si>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</si>
  <si>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</si>
  <si>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</si>
  <si>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</si>
  <si>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</si>
  <si>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</si>
  <si>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</si>
  <si>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</si>
  <si>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</si>
  <si>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</si>
  <si>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</si>
  <si>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</si>
  <si>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</si>
  <si>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</si>
  <si>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</si>
  <si>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</si>
  <si>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</si>
  <si>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</si>
  <si>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</si>
  <si>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</si>
  <si>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</si>
  <si>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</si>
  <si>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</si>
  <si>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</si>
  <si>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</si>
  <si>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</si>
  <si>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</si>
  <si>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</si>
  <si>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</si>
  <si>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</si>
  <si>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</si>
  <si>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</si>
  <si>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</si>
  <si>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</si>
  <si>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</si>
  <si>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</si>
  <si>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</si>
  <si>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</si>
  <si>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</si>
  <si>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</si>
  <si>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</si>
  <si>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</si>
  <si>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</si>
  <si>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</si>
  <si>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</si>
  <si>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</si>
  <si>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</si>
  <si>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</si>
  <si>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</si>
  <si>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</si>
  <si>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</si>
  <si>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</si>
  <si>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</si>
  <si>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</si>
  <si>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</si>
  <si>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</si>
  <si>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</si>
  <si>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</si>
  <si>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</si>
  <si>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</si>
  <si>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</si>
  <si>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</si>
  <si>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</si>
  <si>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</si>
  <si>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</si>
  <si>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</si>
  <si>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</si>
  <si>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</si>
  <si>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</si>
  <si>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</si>
  <si>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</si>
  <si>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</si>
  <si>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</si>
  <si>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</si>
  <si>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</si>
  <si>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</si>
  <si>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</si>
  <si>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</si>
  <si>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</si>
  <si>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</si>
  <si>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</si>
  <si>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</si>
  <si>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</si>
  <si>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</si>
  <si>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</si>
  <si>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</si>
  <si>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</si>
  <si>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</si>
  <si>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</si>
  <si>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</si>
  <si>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</si>
  <si>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</si>
  <si>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</si>
  <si>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</si>
  <si>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</si>
  <si>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</si>
  <si>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</si>
  <si>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</si>
  <si>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</si>
  <si>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</si>
  <si>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</si>
  <si>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</si>
  <si>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</si>
  <si>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</si>
  <si>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</si>
  <si>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</si>
  <si>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</si>
  <si>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</si>
  <si>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</si>
  <si>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</si>
  <si>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</si>
  <si>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</si>
  <si>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</si>
  <si>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</si>
  <si>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</si>
  <si>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</si>
  <si>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</si>
  <si>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</si>
  <si>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</si>
  <si>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</si>
  <si>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</si>
  <si>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</si>
  <si>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</si>
  <si>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</si>
  <si>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</si>
  <si>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</si>
  <si>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</si>
  <si>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</si>
  <si>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</si>
  <si>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</si>
  <si>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</si>
  <si>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</si>
  <si>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</si>
  <si>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</si>
  <si>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</si>
  <si>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</si>
  <si>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</si>
  <si>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</si>
  <si>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</si>
  <si>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</si>
  <si>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</si>
  <si>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</si>
  <si>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</si>
  <si>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</si>
  <si>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</si>
  <si>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</si>
  <si>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</si>
  <si>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</si>
  <si>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</si>
  <si>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</si>
  <si>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</si>
  <si>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</si>
  <si>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</si>
  <si>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</si>
  <si>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</si>
  <si>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</si>
  <si>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</si>
  <si>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</si>
  <si>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</si>
  <si>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</si>
  <si>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</si>
  <si>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</si>
  <si>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</si>
  <si>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</si>
  <si>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</si>
  <si>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</si>
  <si>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</si>
  <si>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</si>
  <si>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</si>
  <si>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</si>
  <si>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</si>
  <si>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</si>
  <si>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</si>
  <si>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</si>
  <si>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</si>
  <si>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</si>
  <si>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</si>
  <si>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</si>
  <si>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</si>
  <si>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</si>
  <si>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</si>
  <si>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</si>
  <si>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</si>
  <si>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</si>
  <si>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</si>
  <si>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</si>
  <si>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</si>
  <si>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</si>
  <si>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</si>
  <si>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</si>
  <si>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</si>
  <si>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</si>
  <si>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</si>
  <si>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</si>
  <si>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</si>
  <si>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</si>
  <si>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</si>
  <si>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</si>
  <si>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</si>
  <si>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</si>
  <si>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</si>
  <si>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</si>
  <si>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</si>
  <si>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</si>
  <si>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</si>
  <si>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</si>
  <si>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</si>
  <si>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</si>
  <si>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</si>
  <si>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</si>
  <si>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</si>
  <si>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</si>
  <si>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</si>
  <si>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</si>
  <si>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</si>
  <si>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</si>
  <si>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</si>
  <si>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</si>
  <si>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</si>
  <si>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</si>
  <si>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</si>
  <si>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</si>
  <si>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</si>
  <si>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</si>
  <si>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</si>
  <si>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</si>
  <si>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</si>
  <si>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</si>
  <si>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</si>
  <si>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</si>
  <si>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</si>
  <si>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</si>
  <si>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</si>
  <si>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</si>
  <si>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</si>
  <si>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</si>
  <si>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</si>
  <si>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</si>
  <si>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</si>
  <si>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</si>
  <si>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</si>
  <si>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</si>
  <si>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</si>
  <si>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</si>
  <si>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</si>
  <si>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</si>
  <si>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</si>
  <si>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</si>
  <si>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</si>
  <si>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</si>
  <si>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</si>
  <si>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</si>
  <si>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</si>
  <si>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</si>
  <si>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</si>
  <si>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</si>
  <si>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</si>
  <si>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</si>
  <si>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</si>
  <si>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</si>
  <si>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</si>
  <si>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</si>
  <si>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</si>
  <si>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</si>
  <si>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</si>
  <si>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</si>
  <si>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</si>
  <si>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</si>
  <si>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</si>
  <si>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</si>
  <si>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</si>
  <si>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</si>
  <si>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</si>
  <si>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</si>
  <si>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</si>
  <si>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</si>
  <si>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</si>
  <si>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</si>
  <si>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</si>
  <si>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</si>
  <si>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</si>
  <si>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</si>
  <si>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</si>
  <si>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</si>
  <si>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</si>
  <si>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</si>
  <si>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</si>
  <si>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</si>
  <si>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</si>
  <si>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</si>
  <si>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</si>
  <si>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</si>
  <si>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</si>
  <si>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</si>
  <si>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</si>
  <si>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</si>
  <si>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</si>
  <si>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</si>
  <si>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</si>
  <si>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</si>
  <si>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</si>
  <si>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</si>
  <si>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</si>
  <si>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</si>
  <si>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</si>
  <si>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</si>
  <si>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</si>
  <si>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</si>
  <si>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</si>
  <si>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</si>
  <si>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</si>
  <si>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</si>
  <si>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</si>
  <si>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</si>
  <si>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</si>
  <si>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</si>
  <si>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</si>
  <si>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</si>
  <si>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</si>
  <si>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</si>
  <si>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</si>
  <si>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</si>
  <si>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</si>
  <si>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</si>
  <si>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</si>
  <si>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</si>
  <si>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</si>
  <si>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</si>
  <si>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</si>
  <si>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</si>
  <si>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</si>
  <si>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</si>
  <si>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</si>
  <si>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</si>
  <si>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</si>
  <si>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</si>
  <si>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</si>
  <si>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</si>
  <si>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</si>
  <si>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</si>
  <si>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</si>
  <si>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</si>
  <si>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</si>
  <si>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</si>
  <si>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</si>
  <si>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</si>
  <si>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</si>
  <si>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</si>
  <si>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</si>
  <si>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</si>
  <si>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</si>
  <si>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</si>
  <si>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</si>
  <si>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</si>
  <si>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</si>
  <si>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</si>
  <si>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</si>
  <si>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</si>
  <si>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</si>
  <si>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</si>
  <si>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</si>
  <si>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</si>
  <si>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</si>
  <si>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</si>
  <si>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</si>
  <si>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</si>
  <si>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</si>
  <si>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</si>
  <si>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</si>
  <si>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</si>
  <si>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</si>
  <si>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</si>
  <si>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</si>
  <si>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</si>
  <si>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</si>
  <si>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</si>
  <si>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</si>
  <si>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</si>
  <si>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</si>
  <si>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</si>
  <si>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</si>
  <si>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</si>
  <si>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</si>
  <si>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</si>
  <si>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</si>
  <si>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</si>
  <si>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</si>
  <si>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</si>
  <si>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</si>
  <si>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</si>
  <si>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</si>
  <si>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</si>
  <si>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</si>
  <si>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</si>
  <si>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</si>
  <si>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</si>
  <si>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</si>
  <si>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</si>
  <si>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</si>
  <si>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</si>
  <si>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</si>
  <si>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</si>
  <si>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</si>
  <si>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</si>
  <si>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</si>
  <si>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</si>
  <si>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</si>
  <si>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</si>
  <si>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</si>
  <si>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</si>
  <si>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</si>
  <si>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</si>
  <si>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</si>
  <si>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</si>
  <si>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</si>
  <si>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</si>
  <si>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</si>
  <si>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</si>
  <si>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</si>
  <si>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</si>
  <si>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</si>
  <si>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</si>
  <si>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</si>
  <si>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</si>
  <si>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</si>
  <si>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</si>
  <si>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</si>
  <si>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</si>
  <si>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</si>
  <si>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</si>
  <si>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</si>
  <si>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</si>
  <si>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</si>
  <si>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</si>
  <si>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</si>
  <si>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</si>
  <si>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</si>
  <si>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</si>
  <si>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</si>
  <si>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</si>
  <si>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</si>
  <si>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</si>
  <si>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</si>
  <si>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</si>
  <si>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</si>
  <si>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</si>
  <si>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</si>
  <si>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</si>
  <si>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</si>
  <si>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</si>
  <si>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</si>
  <si>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</si>
  <si>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</si>
  <si>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</si>
  <si>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</si>
  <si>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</si>
  <si>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</si>
  <si>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</si>
  <si>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</si>
  <si>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</si>
  <si>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</si>
  <si>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</si>
  <si>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</si>
  <si>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</si>
  <si>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</si>
  <si>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</si>
  <si>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</si>
  <si>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</si>
  <si>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</si>
  <si>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</si>
  <si>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</si>
  <si>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</si>
  <si>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</si>
  <si>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</si>
  <si>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</si>
  <si>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</si>
  <si>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</si>
  <si>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</si>
  <si>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</si>
  <si>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</si>
  <si>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</si>
  <si>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</si>
  <si>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</si>
  <si>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</si>
  <si>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</si>
  <si>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</si>
  <si>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</si>
  <si>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</si>
  <si>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</si>
  <si>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</si>
  <si>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</si>
  <si>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</si>
  <si>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</si>
  <si>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</si>
  <si>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</si>
  <si>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</si>
  <si>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</si>
  <si>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</si>
  <si>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</si>
  <si>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</si>
  <si>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</si>
  <si>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</si>
  <si>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</si>
  <si>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</si>
  <si>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</si>
  <si>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</si>
  <si>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</si>
  <si>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</si>
  <si>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</si>
  <si>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</si>
  <si>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</si>
  <si>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</si>
  <si>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</si>
  <si>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</si>
  <si>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</si>
  <si>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</si>
  <si>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</si>
  <si>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</si>
  <si>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</si>
  <si>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</si>
  <si>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</si>
  <si>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</si>
  <si>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</si>
  <si>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</si>
  <si>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</si>
  <si>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</si>
  <si>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</si>
  <si>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</si>
  <si>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</si>
  <si>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</si>
  <si>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</si>
  <si>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</si>
  <si>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</si>
  <si>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</si>
  <si>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</si>
  <si>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</si>
  <si>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</si>
  <si>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</si>
  <si>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</si>
  <si>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</si>
  <si>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</si>
  <si>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</si>
  <si>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</si>
  <si>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</si>
  <si>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</si>
  <si>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</si>
  <si>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</si>
  <si>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</si>
  <si>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</si>
  <si>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</si>
  <si>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</si>
  <si>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</si>
  <si>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</si>
  <si>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</si>
  <si>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</si>
  <si>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</si>
  <si>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</si>
  <si>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</si>
  <si>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</si>
  <si>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</si>
  <si>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</si>
  <si>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</si>
  <si>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</si>
  <si>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</si>
  <si>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</si>
  <si>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</si>
  <si>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</si>
  <si>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</si>
  <si>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</si>
  <si>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</si>
  <si>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</si>
  <si>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</si>
  <si>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</si>
  <si>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</si>
  <si>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</si>
  <si>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</si>
  <si>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</si>
  <si>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</si>
  <si>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</si>
  <si>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</si>
  <si>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</si>
  <si>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</si>
  <si>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</si>
  <si>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</si>
  <si>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</si>
  <si>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</si>
  <si>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</si>
  <si>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</si>
  <si>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</si>
  <si>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</si>
  <si>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</si>
  <si>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</si>
  <si>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</si>
  <si>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</si>
  <si>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</si>
  <si>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</si>
  <si>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</si>
  <si>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</si>
  <si>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</si>
  <si>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</si>
  <si>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</si>
  <si>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</si>
  <si>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</si>
  <si>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</si>
  <si>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</si>
  <si>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</si>
  <si>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</si>
  <si>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</si>
  <si>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</si>
  <si>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</si>
  <si>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</si>
  <si>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</si>
  <si>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</si>
  <si>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</si>
  <si>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</si>
  <si>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</si>
  <si>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</si>
  <si>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</si>
  <si>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</si>
  <si>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</si>
  <si>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</si>
  <si>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</si>
  <si>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</si>
  <si>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</si>
  <si>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</si>
  <si>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</si>
  <si>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</si>
  <si>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</si>
  <si>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</si>
  <si>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</si>
  <si>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</si>
  <si>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</si>
  <si>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</si>
  <si>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</si>
  <si>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</si>
  <si>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</si>
  <si>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</si>
  <si>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</si>
  <si>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</si>
  <si>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</si>
  <si>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</si>
  <si>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</si>
  <si>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</si>
  <si>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</si>
  <si>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</si>
  <si>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</si>
  <si>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</si>
  <si>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</si>
  <si>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</si>
  <si>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</si>
  <si>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</si>
  <si>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</si>
  <si>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</si>
  <si>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</si>
  <si>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</si>
  <si>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</si>
  <si>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</si>
  <si>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</si>
  <si>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</si>
  <si>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</si>
  <si>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</si>
  <si>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</si>
  <si>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</si>
  <si>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</si>
  <si>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</si>
  <si>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</si>
  <si>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</si>
  <si>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</si>
  <si>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</si>
  <si>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</si>
  <si>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</si>
  <si>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</si>
  <si>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</si>
  <si>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</si>
  <si>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</si>
  <si>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</si>
  <si>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</si>
  <si>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</si>
  <si>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</si>
  <si>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</si>
  <si>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</si>
  <si>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</si>
  <si>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</si>
  <si>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</si>
  <si>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</si>
  <si>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</si>
  <si>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</si>
  <si>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</si>
  <si>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</si>
  <si>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</si>
  <si>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</si>
  <si>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</si>
  <si>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</si>
  <si>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</si>
  <si>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</si>
  <si>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</si>
  <si>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</si>
  <si>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</si>
  <si>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</si>
  <si>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</si>
  <si>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</si>
  <si>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</si>
  <si>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</si>
  <si>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</si>
  <si>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</si>
  <si>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</si>
  <si>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</si>
  <si>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</si>
  <si>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</si>
  <si>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</si>
  <si>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</si>
  <si>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</si>
  <si>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</si>
  <si>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</si>
  <si>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</si>
  <si>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</si>
  <si>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</si>
  <si>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</si>
  <si>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</si>
  <si>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</si>
  <si>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</si>
  <si>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</si>
  <si>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</si>
  <si>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</si>
  <si>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</si>
  <si>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</si>
  <si>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</si>
  <si>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</si>
  <si>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</si>
  <si>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</si>
  <si>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</si>
  <si>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</si>
  <si>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</si>
  <si>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</si>
  <si>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</si>
  <si>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</si>
  <si>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</si>
  <si>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</si>
  <si>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</si>
  <si>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</si>
  <si>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</si>
  <si>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</si>
  <si>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</si>
  <si>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</si>
  <si>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</si>
  <si>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</si>
  <si>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</si>
  <si>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</si>
  <si>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</si>
  <si>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</si>
  <si>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</si>
  <si>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</si>
  <si>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</si>
  <si>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</si>
  <si>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</si>
  <si>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</si>
  <si>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</si>
  <si>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</si>
  <si>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</si>
  <si>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</si>
  <si>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</si>
  <si>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</si>
  <si>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</si>
  <si>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</si>
  <si>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</si>
  <si>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</si>
  <si>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</si>
  <si>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</si>
  <si>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</si>
  <si>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</si>
  <si>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</si>
  <si>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</si>
  <si>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</si>
  <si>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</si>
  <si>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</si>
  <si>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</si>
  <si>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</si>
  <si>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</si>
  <si>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</si>
  <si>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</si>
  <si>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</si>
  <si>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</si>
  <si>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</si>
  <si>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</si>
  <si>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</si>
  <si>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</si>
  <si>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</si>
  <si>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</si>
  <si>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</si>
  <si>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</si>
  <si>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</si>
  <si>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</si>
  <si>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</si>
  <si>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</si>
  <si>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</si>
  <si>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</si>
  <si>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</si>
  <si>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</si>
  <si>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</si>
  <si>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</si>
  <si>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</si>
  <si>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</si>
  <si>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</si>
  <si>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</si>
  <si>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</si>
  <si>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</si>
  <si>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</si>
  <si>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</si>
  <si>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</si>
  <si>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</si>
  <si>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</si>
  <si>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</si>
  <si>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</si>
  <si>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</si>
  <si>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</si>
  <si>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</si>
  <si>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</si>
  <si>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</si>
  <si>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</si>
  <si>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</si>
  <si>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</si>
  <si>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</si>
  <si>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</si>
  <si>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</si>
  <si>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</si>
  <si>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</si>
  <si>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</si>
  <si>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</si>
  <si>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</si>
  <si>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</si>
  <si>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</si>
  <si>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</si>
  <si>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</si>
  <si>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</si>
  <si>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</si>
  <si>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</si>
  <si>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</si>
  <si>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</si>
  <si>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</si>
  <si>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</si>
  <si>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</si>
  <si>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</si>
  <si>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</si>
  <si>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</si>
  <si>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</si>
  <si>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</si>
  <si>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</si>
  <si>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</si>
  <si>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</si>
  <si>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</si>
  <si>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</si>
  <si>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</si>
  <si>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</si>
  <si>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</si>
  <si>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</si>
  <si>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</si>
  <si>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</si>
  <si>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</si>
  <si>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</si>
  <si>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</si>
  <si>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</si>
  <si>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</si>
  <si>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</si>
  <si>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</si>
  <si>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</si>
  <si>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</si>
  <si>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</si>
  <si>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</si>
  <si>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</si>
  <si>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</si>
  <si>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</si>
  <si>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</si>
  <si>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</si>
  <si>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</si>
  <si>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</si>
  <si>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</si>
  <si>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</si>
  <si>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</si>
  <si>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</si>
  <si>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</si>
  <si>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</si>
  <si>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</si>
  <si>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</si>
  <si>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</si>
  <si>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</si>
  <si>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</si>
  <si>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</si>
  <si>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</si>
  <si>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</si>
  <si>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</si>
  <si>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</si>
  <si>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</si>
  <si>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</si>
  <si>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</si>
  <si>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</si>
  <si>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</si>
  <si>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</si>
  <si>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</si>
  <si>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</si>
  <si>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</si>
  <si>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</si>
  <si>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</si>
  <si>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</si>
  <si>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</si>
  <si>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</si>
  <si>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</si>
  <si>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</si>
  <si>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</si>
  <si>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</si>
  <si>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</si>
  <si>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</si>
  <si>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</si>
  <si>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</si>
  <si>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</si>
  <si>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</si>
  <si>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</si>
  <si>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</si>
  <si>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</si>
  <si>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</si>
  <si>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</si>
  <si>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</si>
  <si>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</si>
  <si>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</si>
  <si>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</si>
  <si>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</si>
  <si>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</si>
  <si>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</si>
  <si>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</si>
  <si>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</si>
  <si>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</si>
  <si>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</si>
  <si>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</si>
  <si>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</si>
  <si>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</si>
  <si>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</si>
  <si>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</si>
  <si>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</si>
  <si>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</si>
  <si>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</si>
  <si>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</si>
  <si>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</si>
  <si>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</si>
  <si>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</si>
  <si>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</si>
  <si>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</si>
  <si>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</si>
  <si>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</si>
  <si>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</si>
  <si>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</si>
  <si>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</si>
  <si>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</si>
  <si>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</si>
  <si>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</si>
  <si>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</si>
  <si>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</si>
  <si>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</si>
  <si>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</si>
  <si>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</si>
  <si>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</si>
  <si>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</si>
  <si>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</si>
  <si>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</si>
  <si>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</si>
  <si>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</si>
  <si>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</si>
  <si>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</si>
  <si>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</si>
  <si>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</si>
  <si>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</si>
  <si>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</si>
  <si>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</si>
  <si>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</si>
  <si>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</si>
  <si>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</si>
  <si>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</si>
  <si>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</si>
  <si>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</si>
  <si>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</si>
  <si>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</si>
  <si>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</si>
  <si>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</si>
  <si>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</si>
  <si>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</si>
  <si>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</si>
  <si>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</si>
  <si>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</si>
  <si>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</si>
  <si>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</si>
  <si>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</si>
  <si>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</si>
  <si>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</si>
  <si>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</si>
  <si>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</si>
  <si>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</si>
  <si>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</si>
  <si>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</si>
  <si>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</si>
  <si>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</si>
  <si>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</si>
  <si>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</si>
  <si>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</si>
  <si>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</si>
  <si>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</si>
  <si>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</si>
  <si>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</si>
  <si>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</si>
  <si>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</si>
  <si>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</si>
  <si>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</si>
  <si>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</si>
  <si>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</si>
  <si>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</si>
  <si>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</si>
  <si>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</si>
  <si>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</si>
  <si>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</si>
  <si>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</si>
  <si>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</si>
  <si>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</si>
  <si>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</si>
  <si>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</si>
  <si>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</si>
  <si>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</si>
  <si>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</si>
  <si>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</si>
  <si>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</si>
  <si>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</si>
  <si>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</si>
  <si>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</si>
  <si>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</si>
  <si>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</si>
  <si>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</si>
  <si>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</si>
  <si>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</si>
  <si>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</si>
  <si>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</si>
  <si>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</si>
  <si>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</si>
  <si>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</si>
  <si>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</si>
  <si>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</si>
  <si>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</si>
  <si>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</si>
  <si>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</si>
  <si>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</si>
  <si>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</si>
  <si>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</si>
  <si>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</si>
  <si>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</si>
  <si>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</si>
  <si>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</si>
  <si>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</si>
  <si>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</si>
  <si>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</si>
  <si>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</si>
  <si>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</si>
  <si>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</si>
  <si>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</si>
  <si>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</si>
  <si>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</si>
  <si>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</si>
  <si>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</si>
  <si>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</si>
  <si>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</si>
  <si>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</si>
  <si>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</si>
  <si>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</si>
  <si>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</si>
  <si>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</si>
  <si>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</si>
  <si>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</si>
  <si>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</si>
  <si>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</si>
  <si>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</si>
  <si>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</si>
  <si>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</si>
  <si>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</si>
  <si>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</si>
  <si>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</si>
  <si>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</si>
  <si>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</si>
  <si>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</si>
  <si>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</si>
  <si>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</si>
  <si>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</si>
  <si>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</si>
  <si>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</si>
  <si>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</si>
  <si>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</si>
  <si>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</si>
  <si>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</si>
  <si>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</si>
  <si>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</si>
  <si>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</si>
  <si>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</si>
  <si>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</si>
  <si>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</si>
  <si>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</si>
  <si>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</si>
  <si>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</si>
  <si>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</si>
  <si>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</si>
  <si>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</si>
  <si>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</si>
  <si>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</si>
  <si>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</si>
  <si>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</si>
  <si>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</si>
  <si>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</si>
  <si>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</si>
  <si>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</si>
  <si>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</si>
  <si>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</si>
  <si>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</si>
  <si>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</si>
  <si>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</si>
  <si>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</si>
  <si>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</si>
  <si>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</si>
  <si>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</si>
  <si>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</si>
  <si>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</si>
  <si>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</si>
  <si>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</si>
  <si>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</si>
  <si>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</si>
  <si>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</si>
  <si>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</si>
  <si>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</si>
  <si>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</si>
  <si>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</si>
  <si>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</si>
  <si>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</si>
  <si>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</si>
  <si>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</si>
  <si>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</si>
  <si>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</si>
  <si>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</si>
  <si>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</si>
  <si>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</si>
  <si>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</si>
  <si>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</si>
  <si>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</si>
  <si>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</si>
  <si>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</si>
  <si>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</si>
  <si>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</si>
  <si>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</si>
  <si>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</si>
  <si>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</si>
  <si>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</si>
  <si>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</si>
  <si>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</si>
  <si>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</si>
  <si>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</si>
  <si>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</si>
  <si>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</si>
  <si>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</si>
  <si>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</si>
  <si>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</si>
  <si>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</si>
  <si>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</si>
  <si>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</si>
  <si>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</si>
  <si>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</si>
  <si>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</si>
  <si>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</si>
  <si>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</si>
  <si>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</si>
  <si>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</si>
  <si>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</si>
  <si>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</si>
  <si>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</si>
  <si>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</si>
  <si>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</si>
  <si>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</si>
  <si>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</si>
  <si>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</si>
  <si>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</si>
  <si>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</si>
  <si>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</si>
  <si>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</si>
  <si>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</si>
  <si>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</si>
  <si>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</si>
  <si>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</si>
  <si>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</si>
  <si>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</si>
  <si>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</si>
  <si>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</si>
  <si>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</si>
  <si>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</si>
  <si>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</si>
  <si>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</si>
  <si>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</si>
  <si>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</si>
  <si>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</si>
  <si>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</si>
  <si>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</si>
  <si>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</si>
  <si>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</si>
  <si>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</si>
  <si>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</si>
  <si>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</si>
  <si>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</si>
  <si>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</si>
  <si>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</si>
  <si>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</si>
  <si>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</si>
  <si>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</si>
  <si>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</si>
  <si>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</si>
  <si>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</si>
  <si>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</si>
  <si>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</si>
  <si>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</si>
  <si>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</si>
  <si>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</si>
  <si>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</si>
  <si>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</si>
  <si>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</si>
  <si>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</si>
  <si>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</si>
  <si>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</si>
  <si>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</si>
  <si>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</si>
  <si>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</si>
  <si>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</si>
  <si>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</si>
  <si>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</si>
  <si>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</si>
  <si>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</si>
  <si>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</si>
  <si>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</si>
  <si>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</si>
  <si>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</si>
  <si>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</si>
  <si>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</si>
  <si>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</si>
  <si>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</si>
  <si>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</si>
  <si>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</si>
  <si>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</si>
  <si>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</si>
  <si>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</si>
  <si>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</si>
  <si>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</si>
  <si>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</si>
  <si>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</si>
  <si>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</si>
  <si>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</si>
  <si>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</si>
  <si>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</si>
  <si>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</si>
  <si>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</si>
  <si>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</si>
  <si>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</si>
  <si>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</si>
  <si>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</si>
  <si>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</si>
  <si>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</si>
  <si>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</si>
  <si>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</si>
  <si>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</si>
  <si>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</si>
  <si>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</si>
  <si>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</si>
  <si>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</si>
  <si>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</si>
  <si>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</si>
  <si>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</si>
  <si>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</si>
  <si>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</si>
  <si>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</si>
  <si>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</si>
  <si>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</si>
  <si>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</si>
  <si>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</si>
  <si>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</si>
  <si>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</si>
  <si>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</si>
  <si>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</si>
  <si>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</si>
  <si>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</si>
  <si>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</si>
  <si>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</si>
  <si>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</si>
  <si>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</si>
  <si>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</si>
  <si>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</si>
  <si>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</si>
  <si>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</si>
  <si>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</si>
  <si>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</si>
  <si>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</si>
  <si>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</si>
  <si>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</si>
  <si>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</si>
  <si>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</si>
  <si>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</si>
  <si>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</si>
  <si>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</si>
  <si>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</si>
  <si>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</si>
  <si>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</si>
  <si>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</si>
  <si>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</si>
  <si>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</si>
  <si>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</si>
  <si>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</si>
  <si>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</si>
  <si>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</si>
  <si>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</si>
  <si>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</si>
  <si>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</si>
  <si>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</si>
  <si>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</si>
  <si>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</si>
  <si>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</si>
  <si>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</si>
  <si>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</si>
  <si>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</si>
  <si>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</si>
  <si>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</si>
  <si>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</si>
  <si>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</si>
  <si>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</si>
  <si>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</si>
  <si>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</si>
  <si>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</si>
  <si>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</si>
  <si>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</si>
  <si>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</si>
  <si>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</si>
  <si>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</si>
  <si>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</si>
  <si>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</si>
  <si>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</si>
  <si>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</si>
  <si>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</si>
  <si>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</si>
  <si>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</si>
  <si>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</si>
  <si>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</si>
  <si>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</si>
  <si>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</si>
  <si>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</si>
  <si>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</si>
  <si>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</si>
  <si>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</si>
  <si>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</si>
  <si>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</si>
  <si>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</si>
  <si>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</si>
  <si>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</si>
  <si>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</si>
  <si>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</si>
  <si>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</si>
  <si>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</si>
  <si>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</si>
  <si>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</si>
  <si>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</si>
  <si>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</si>
  <si>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</si>
  <si>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</si>
  <si>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</si>
  <si>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</si>
  <si>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</si>
  <si>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</si>
  <si>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</si>
  <si>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</si>
  <si>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</si>
  <si>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</si>
  <si>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</si>
  <si>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</si>
  <si>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</si>
  <si>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</si>
  <si>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</si>
  <si>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</si>
  <si>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</si>
  <si>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</si>
  <si>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</si>
  <si>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</si>
  <si>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</si>
  <si>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</si>
  <si>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</si>
  <si>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</si>
  <si>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</si>
  <si>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</si>
  <si>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</si>
  <si>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</si>
  <si>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</si>
  <si>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</si>
  <si>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</si>
  <si>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</si>
  <si>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</si>
  <si>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</si>
  <si>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</si>
  <si>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</si>
  <si>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</si>
  <si>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</si>
  <si>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</si>
  <si>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</si>
  <si>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</si>
  <si>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</si>
  <si>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</si>
  <si>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</si>
  <si>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</si>
  <si>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</si>
  <si>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</si>
  <si>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</si>
  <si>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</si>
  <si>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</si>
  <si>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</si>
  <si>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</si>
  <si>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</si>
  <si>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</si>
  <si>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</si>
  <si>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</si>
  <si>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</si>
  <si>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</si>
  <si>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</si>
  <si>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</si>
  <si>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</si>
  <si>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</si>
  <si>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</si>
  <si>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</si>
  <si>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</si>
  <si>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</si>
  <si>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</si>
  <si>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</si>
  <si>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</si>
  <si>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</si>
  <si>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</si>
  <si>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</si>
  <si>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</si>
  <si>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</si>
  <si>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</si>
  <si>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</si>
  <si>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</si>
  <si>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</si>
  <si>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</si>
  <si>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</si>
  <si>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</si>
  <si>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</si>
  <si>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</si>
  <si>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</si>
  <si>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</si>
  <si>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</si>
  <si>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</si>
  <si>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</si>
  <si>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</si>
  <si>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</si>
  <si>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</si>
  <si>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</si>
  <si>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</si>
  <si>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</si>
  <si>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</si>
  <si>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</si>
  <si>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</si>
  <si>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</si>
  <si>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</si>
  <si>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</si>
  <si>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</si>
  <si>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</si>
  <si>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</si>
  <si>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</si>
  <si>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</si>
  <si>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</si>
  <si>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</si>
  <si>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</si>
  <si>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</si>
  <si>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</si>
  <si>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</si>
  <si>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</si>
  <si>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</si>
  <si>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</si>
  <si>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</si>
  <si>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</si>
  <si>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</si>
  <si>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</si>
  <si>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</si>
  <si>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</si>
  <si>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</si>
  <si>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</si>
  <si>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</si>
  <si>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</si>
  <si>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</si>
  <si>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</si>
  <si>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</si>
  <si>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</si>
  <si>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</si>
  <si>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</si>
  <si>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</si>
  <si>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</si>
  <si>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</si>
  <si>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</si>
  <si>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</si>
  <si>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</si>
  <si>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</si>
  <si>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</si>
  <si>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</si>
  <si>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</si>
  <si>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</si>
  <si>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</si>
  <si>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</si>
  <si>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</si>
  <si>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</si>
  <si>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</si>
  <si>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</si>
  <si>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</si>
  <si>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</si>
  <si>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</si>
  <si>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</si>
  <si>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</si>
  <si>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</si>
  <si>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</si>
  <si>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</si>
  <si>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</si>
  <si>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</si>
  <si>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</si>
  <si>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</si>
  <si>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</si>
  <si>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</si>
  <si>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</si>
  <si>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</si>
  <si>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</si>
  <si>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</si>
  <si>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</si>
  <si>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</si>
  <si>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</si>
  <si>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</si>
  <si>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</si>
  <si>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</si>
  <si>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</si>
  <si>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</si>
  <si>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</si>
  <si>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</si>
  <si>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</si>
  <si>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</si>
  <si>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</si>
  <si>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</si>
  <si>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</si>
  <si>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</si>
  <si>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</si>
  <si>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</si>
  <si>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</si>
  <si>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</si>
  <si>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</si>
  <si>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</si>
  <si>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</si>
  <si>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</si>
  <si>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</si>
  <si>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</si>
  <si>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</si>
  <si>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</si>
  <si>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</si>
  <si>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</si>
  <si>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</si>
  <si>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</si>
  <si>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</si>
  <si>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</si>
  <si>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</si>
  <si>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</si>
  <si>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</si>
  <si>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</si>
  <si>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</si>
  <si>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</si>
  <si>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</si>
  <si>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</si>
  <si>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</si>
  <si>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</si>
  <si>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</si>
  <si>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</si>
  <si>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</si>
  <si>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</si>
  <si>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</si>
  <si>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</si>
  <si>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</si>
  <si>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</si>
  <si>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</si>
  <si>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</si>
  <si>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</si>
  <si>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</si>
  <si>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</si>
  <si>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</si>
  <si>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</si>
  <si>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</si>
  <si>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</si>
  <si>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</si>
  <si>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</si>
  <si>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</si>
  <si>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</si>
  <si>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</si>
  <si>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</si>
  <si>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</si>
  <si>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</si>
  <si>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</si>
  <si>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</si>
  <si>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</si>
  <si>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</si>
  <si>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</si>
  <si>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</si>
  <si>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</si>
  <si>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</si>
  <si>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</si>
  <si>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</si>
  <si>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</si>
  <si>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</si>
  <si>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</si>
  <si>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</si>
  <si>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</si>
  <si>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</si>
  <si>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</si>
  <si>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</si>
  <si>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</si>
  <si>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</si>
  <si>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</si>
  <si>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</si>
  <si>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</si>
  <si>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</si>
  <si>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</si>
  <si>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</si>
  <si>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</si>
  <si>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</si>
  <si>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</si>
  <si>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</si>
  <si>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</si>
  <si>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</si>
  <si>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</si>
  <si>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</si>
  <si>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</si>
  <si>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</si>
  <si>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</si>
  <si>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</si>
  <si>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</si>
  <si>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</si>
  <si>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</si>
  <si>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</si>
  <si>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</si>
  <si>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</si>
  <si>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</si>
  <si>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</si>
  <si>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</si>
  <si>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</si>
  <si>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</si>
  <si>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</si>
  <si>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</si>
  <si>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</si>
  <si>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</si>
  <si>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</si>
  <si>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</si>
  <si>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</si>
  <si>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</si>
  <si>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</si>
  <si>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</si>
  <si>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</si>
  <si>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</si>
  <si>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</si>
  <si>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</si>
  <si>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</si>
  <si>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</si>
  <si>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</si>
  <si>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</si>
  <si>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</si>
  <si>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</si>
  <si>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</si>
  <si>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</si>
  <si>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</si>
  <si>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</si>
  <si>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</si>
  <si>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</si>
  <si>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</si>
  <si>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</si>
  <si>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</si>
  <si>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</si>
  <si>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</si>
  <si>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</si>
  <si>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</si>
  <si>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</si>
  <si>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</si>
  <si>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</si>
  <si>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</si>
  <si>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</si>
  <si>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</si>
  <si>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</si>
  <si>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</si>
  <si>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</si>
  <si>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</si>
  <si>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</si>
  <si>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</si>
  <si>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</si>
  <si>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</si>
  <si>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</si>
  <si>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</si>
  <si>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</si>
  <si>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</si>
  <si>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</si>
  <si>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</si>
  <si>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</si>
  <si>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</si>
  <si>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</si>
  <si>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</si>
  <si>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</si>
  <si>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</si>
  <si>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</si>
  <si>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</si>
  <si>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</si>
  <si>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</si>
  <si>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</si>
  <si>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</si>
  <si>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</si>
  <si>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</si>
  <si>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</si>
  <si>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</si>
  <si>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</si>
  <si>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</si>
  <si>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</si>
  <si>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</si>
  <si>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</si>
  <si>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</si>
  <si>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</si>
  <si>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</si>
  <si>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</si>
  <si>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</si>
  <si>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</si>
  <si>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</si>
  <si>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</si>
  <si>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</si>
  <si>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</si>
  <si>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</si>
  <si>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</si>
  <si>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</si>
  <si>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</si>
  <si>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</si>
  <si>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</si>
  <si>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</si>
  <si>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</si>
  <si>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</si>
  <si>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</si>
  <si>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</si>
  <si>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</si>
  <si>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</si>
  <si>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</si>
  <si>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</si>
  <si>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</si>
  <si>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</si>
  <si>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</si>
  <si>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</si>
  <si>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</si>
  <si>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</si>
  <si>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</si>
  <si>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</si>
  <si>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</si>
  <si>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</si>
  <si>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</si>
  <si>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</si>
  <si>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</si>
  <si>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</si>
  <si>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</si>
  <si>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</si>
  <si>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</si>
  <si>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</si>
  <si>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</si>
  <si>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</si>
  <si>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</si>
  <si>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</si>
  <si>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</si>
  <si>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</si>
  <si>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</si>
  <si>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</si>
  <si>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</si>
  <si>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</si>
  <si>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</si>
  <si>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</si>
  <si>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</si>
  <si>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</si>
  <si>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</si>
  <si>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</si>
  <si>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</si>
  <si>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</si>
  <si>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</si>
  <si>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</si>
  <si>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</si>
  <si>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</si>
  <si>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</si>
  <si>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</si>
  <si>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</si>
  <si>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</si>
  <si>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</si>
  <si>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</si>
  <si>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</si>
  <si>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</si>
  <si>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</si>
  <si>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</si>
  <si>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</si>
  <si>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</si>
  <si>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</si>
  <si>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</si>
  <si>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</si>
  <si>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</si>
  <si>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</si>
  <si>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</si>
  <si>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</si>
  <si>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</si>
  <si>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</si>
  <si>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</si>
  <si>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</si>
  <si>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</si>
  <si>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</si>
  <si>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</si>
  <si>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</si>
  <si>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</si>
  <si>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</si>
  <si>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</si>
  <si>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</si>
  <si>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</si>
  <si>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</si>
  <si>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</si>
  <si>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</si>
  <si>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</si>
  <si>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</si>
  <si>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</si>
  <si>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</si>
  <si>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</si>
  <si>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</si>
  <si>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</si>
  <si>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</si>
  <si>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</si>
  <si>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</si>
  <si>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</si>
  <si>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</si>
  <si>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</si>
  <si>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</si>
  <si>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</si>
  <si>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</si>
  <si>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</si>
  <si>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</si>
  <si>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</si>
  <si>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</si>
  <si>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</si>
  <si>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</si>
  <si>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</si>
  <si>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</si>
  <si>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</si>
  <si>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</si>
  <si>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</si>
  <si>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</si>
  <si>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</si>
  <si>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</si>
  <si>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</si>
  <si>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</si>
  <si>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</si>
  <si>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</si>
  <si>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</si>
  <si>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</si>
  <si>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</si>
  <si>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</si>
  <si>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</si>
  <si>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</si>
  <si>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</si>
  <si>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</si>
  <si>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</si>
  <si>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</si>
  <si>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</si>
  <si>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</si>
  <si>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</si>
  <si>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</si>
  <si>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</si>
  <si>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</si>
  <si>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</si>
  <si>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</si>
  <si>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</si>
  <si>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</si>
  <si>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</si>
  <si>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</si>
  <si>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</si>
  <si>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</si>
  <si>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</si>
  <si>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</si>
  <si>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</si>
  <si>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</si>
  <si>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</si>
  <si>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</si>
  <si>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</si>
  <si>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</si>
  <si>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</si>
  <si>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</si>
  <si>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</si>
  <si>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</si>
  <si>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</si>
  <si>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</si>
  <si>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</si>
  <si>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</si>
  <si>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</si>
  <si>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</si>
  <si>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</si>
  <si>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</si>
  <si>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</si>
  <si>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</si>
  <si>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</si>
  <si>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</si>
  <si>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</si>
  <si>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</si>
  <si>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</si>
  <si>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</si>
  <si>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</si>
  <si>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</si>
  <si>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</si>
  <si>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</si>
  <si>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</si>
  <si>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</si>
  <si>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</si>
  <si>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</si>
  <si>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</si>
  <si>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</si>
  <si>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</si>
  <si>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</si>
  <si>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</si>
  <si>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</si>
  <si>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</si>
  <si>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</si>
  <si>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</si>
  <si>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</si>
  <si>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</si>
  <si>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</si>
  <si>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</si>
  <si>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</si>
  <si>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</si>
  <si>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</si>
  <si>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</si>
  <si>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</si>
  <si>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</si>
  <si>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</si>
  <si>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</si>
  <si>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</si>
  <si>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</si>
  <si>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</si>
  <si>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</si>
  <si>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</si>
  <si>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</si>
  <si>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</si>
  <si>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</si>
  <si>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</si>
  <si>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</si>
  <si>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</si>
  <si>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</si>
  <si>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</si>
  <si>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</si>
  <si>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</si>
  <si>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</si>
  <si>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</si>
  <si>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</si>
  <si>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</si>
  <si>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</si>
  <si>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</si>
  <si>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</si>
  <si>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</si>
  <si>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</si>
  <si>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</si>
  <si>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</si>
  <si>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</si>
  <si>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</si>
  <si>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</si>
  <si>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</si>
  <si>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</si>
  <si>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</si>
  <si>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</si>
  <si>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</si>
  <si>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</si>
  <si>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</si>
  <si>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</si>
  <si>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</si>
  <si>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</si>
  <si>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</si>
  <si>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</si>
  <si>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</si>
  <si>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</si>
  <si>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</si>
  <si>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</si>
  <si>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</si>
  <si>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</si>
  <si>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</si>
  <si>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</si>
  <si>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</si>
  <si>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</si>
  <si>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</si>
  <si>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</si>
  <si>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</si>
  <si>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</si>
  <si>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</si>
  <si>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</si>
  <si>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</si>
  <si>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</si>
  <si>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</si>
  <si>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</si>
  <si>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</si>
  <si>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</si>
  <si>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</si>
  <si>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</si>
  <si>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</si>
  <si>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</si>
  <si>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</si>
  <si>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</si>
  <si>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</si>
  <si>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</si>
  <si>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</si>
  <si>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</si>
  <si>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</si>
  <si>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</si>
  <si>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</si>
  <si>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</si>
  <si>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</si>
  <si>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</si>
  <si>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</si>
  <si>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</si>
  <si>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</si>
  <si>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</si>
  <si>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</si>
  <si>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</si>
  <si>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</si>
  <si>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</si>
  <si>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</si>
  <si>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</si>
  <si>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</si>
  <si>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</si>
  <si>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</si>
  <si>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</si>
  <si>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</si>
  <si>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</si>
  <si>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</si>
  <si>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</si>
  <si>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</si>
  <si>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</si>
  <si>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</si>
  <si>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</si>
  <si>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</si>
  <si>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</si>
  <si>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</si>
  <si>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</si>
  <si>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</si>
  <si>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</si>
  <si>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</si>
  <si>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</si>
  <si>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</si>
  <si>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</si>
  <si>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</si>
  <si>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</si>
  <si>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</si>
  <si>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</si>
  <si>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</si>
  <si>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</si>
  <si>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</si>
  <si>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</si>
  <si>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</si>
  <si>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</si>
  <si>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</si>
  <si>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</si>
  <si>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</si>
  <si>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</si>
  <si>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</si>
  <si>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</si>
  <si>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</si>
  <si>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</si>
  <si>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</si>
  <si>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</si>
  <si>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</si>
  <si>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</si>
  <si>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</si>
  <si>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</si>
  <si>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</si>
  <si>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</si>
  <si>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</si>
  <si>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</si>
  <si>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</si>
  <si>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</si>
  <si>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</si>
  <si>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</si>
  <si>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</si>
  <si>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</si>
  <si>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</si>
  <si>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</si>
  <si>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</si>
  <si>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</si>
  <si>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</si>
  <si>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</si>
  <si>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</si>
  <si>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</si>
  <si>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</si>
  <si>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</si>
  <si>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</si>
  <si>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</si>
  <si>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</si>
  <si>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</si>
  <si>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</si>
  <si>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</si>
  <si>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</si>
  <si>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</si>
  <si>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</si>
  <si>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</si>
  <si>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</si>
  <si>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</si>
  <si>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</si>
  <si>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</si>
  <si>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</si>
  <si>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</si>
  <si>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</si>
  <si>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</si>
  <si>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</si>
  <si>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</si>
  <si>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</si>
  <si>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</si>
  <si>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</si>
  <si>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</si>
  <si>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</si>
  <si>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</si>
  <si>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</si>
  <si>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</si>
  <si>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</si>
  <si>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</si>
  <si>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</si>
  <si>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</si>
  <si>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</si>
  <si>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</si>
  <si>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</si>
  <si>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</si>
  <si>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</si>
  <si>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</si>
  <si>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</si>
  <si>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</si>
  <si>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</si>
  <si>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</si>
  <si>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</si>
  <si>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</si>
  <si>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</si>
  <si>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</si>
  <si>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</si>
  <si>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</si>
  <si>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</si>
  <si>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</si>
  <si>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</si>
  <si>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</si>
  <si>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</si>
  <si>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</si>
  <si>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</si>
  <si>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</si>
  <si>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</si>
  <si>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</si>
  <si>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</si>
  <si>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</si>
  <si>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</si>
  <si>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</si>
  <si>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</si>
  <si>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</si>
  <si>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</si>
  <si>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</si>
  <si>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</si>
  <si>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</si>
  <si>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</si>
  <si>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</si>
  <si>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</si>
  <si>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</si>
  <si>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</si>
  <si>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</si>
  <si>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</si>
  <si>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</si>
  <si>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</si>
  <si>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</si>
  <si>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</si>
  <si>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</si>
  <si>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</si>
  <si>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</si>
  <si>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</si>
  <si>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</si>
  <si>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</si>
  <si>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</si>
  <si>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</si>
  <si>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</si>
  <si>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</si>
  <si>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</si>
  <si>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</si>
  <si>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</si>
  <si>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</si>
  <si>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</si>
  <si>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</si>
  <si>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</si>
  <si>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</si>
  <si>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</si>
  <si>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</si>
  <si>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</si>
  <si>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</si>
  <si>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</si>
  <si>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</si>
  <si>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</si>
  <si>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</si>
  <si>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</si>
  <si>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</si>
  <si>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</si>
  <si>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</si>
  <si>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</si>
  <si>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</si>
  <si>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</si>
  <si>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</si>
  <si>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</si>
  <si>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</si>
  <si>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</si>
  <si>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</si>
  <si>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</si>
  <si>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</si>
  <si>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</si>
  <si>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</si>
  <si>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</si>
  <si>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</si>
  <si>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</si>
  <si>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</si>
  <si>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</si>
  <si>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</si>
  <si>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</si>
  <si>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</si>
  <si>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</si>
  <si>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</si>
  <si>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</si>
  <si>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</si>
  <si>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</si>
  <si>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</si>
  <si>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</si>
  <si>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</si>
  <si>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</si>
  <si>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</si>
  <si>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</si>
  <si>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</si>
  <si>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</si>
  <si>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</si>
  <si>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</si>
  <si>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</si>
  <si>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</si>
  <si>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</si>
  <si>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</si>
  <si>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</si>
  <si>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</si>
  <si>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</si>
  <si>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</si>
  <si>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</si>
  <si>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</si>
  <si>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</si>
  <si>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</si>
  <si>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</si>
  <si>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</si>
  <si>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</si>
  <si>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</si>
  <si>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</si>
  <si>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</si>
  <si>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</si>
  <si>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</si>
  <si>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</si>
  <si>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</si>
  <si>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</si>
  <si>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</si>
  <si>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</si>
  <si>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</si>
  <si>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</si>
  <si>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</si>
  <si>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</si>
  <si>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</si>
  <si>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</si>
  <si>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</si>
  <si>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</si>
  <si>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</si>
  <si>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</si>
  <si>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</si>
  <si>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</si>
  <si>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</si>
  <si>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</si>
  <si>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</si>
  <si>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</si>
  <si>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</si>
  <si>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</si>
  <si>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</si>
  <si>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</si>
  <si>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</si>
  <si>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</si>
  <si>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</si>
  <si>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</si>
  <si>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</si>
  <si>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</si>
  <si>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</si>
  <si>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</si>
  <si>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</si>
  <si>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</si>
  <si>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</si>
  <si>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</si>
  <si>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</si>
  <si>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</si>
  <si>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</si>
  <si>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</si>
  <si>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</si>
  <si>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</si>
  <si>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</si>
  <si>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</si>
  <si>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</si>
  <si>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</si>
  <si>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</si>
  <si>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</si>
  <si>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</si>
  <si>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</si>
  <si>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</si>
  <si>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</si>
  <si>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</si>
  <si>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</si>
  <si>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</si>
  <si>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</si>
  <si>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</si>
  <si>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</si>
  <si>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</si>
  <si>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</si>
  <si>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</si>
  <si>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</si>
  <si>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</si>
  <si>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</si>
  <si>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</si>
  <si>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</si>
  <si>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</si>
  <si>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</si>
  <si>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</si>
  <si>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</si>
  <si>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</si>
  <si>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</si>
  <si>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</si>
  <si>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</si>
  <si>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</si>
  <si>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</si>
  <si>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</si>
  <si>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</si>
  <si>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</si>
  <si>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</si>
  <si>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</si>
  <si>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</si>
  <si>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</si>
  <si>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</si>
  <si>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</si>
  <si>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</si>
  <si>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</si>
  <si>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</si>
  <si>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</si>
  <si>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</si>
  <si>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</si>
  <si>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</si>
  <si>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</si>
  <si>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</si>
  <si>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</si>
  <si>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</si>
  <si>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</si>
  <si>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</si>
  <si>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</si>
  <si>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</si>
  <si>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</si>
  <si>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</si>
  <si>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</si>
  <si>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</si>
  <si>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</si>
  <si>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</si>
  <si>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</si>
  <si>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</si>
  <si>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</si>
  <si>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</si>
  <si>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</si>
  <si>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</si>
  <si>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</si>
  <si>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</si>
  <si>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</si>
  <si>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</si>
  <si>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</si>
  <si>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</si>
  <si>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</si>
  <si>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</si>
  <si>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</si>
  <si>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</si>
  <si>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</si>
  <si>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</si>
  <si>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</si>
  <si>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</si>
  <si>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</si>
  <si>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</si>
  <si>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</si>
  <si>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</si>
  <si>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</si>
  <si>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</si>
  <si>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</si>
  <si>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</si>
  <si>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</si>
  <si>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</si>
  <si>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</si>
  <si>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</si>
  <si>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</si>
  <si>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</si>
  <si>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</si>
  <si>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</si>
  <si>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</si>
  <si>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</si>
  <si>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</si>
  <si>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</si>
  <si>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</si>
  <si>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</si>
  <si>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</si>
  <si>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</si>
  <si>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</si>
  <si>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</si>
  <si>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</si>
  <si>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</si>
  <si>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</si>
  <si>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</si>
  <si>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</si>
  <si>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</si>
  <si>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</si>
  <si>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</si>
  <si>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</si>
  <si>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</si>
  <si>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</si>
  <si>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</si>
  <si>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</si>
  <si>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</si>
  <si>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</si>
  <si>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</si>
  <si>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</si>
  <si>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</si>
  <si>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</si>
  <si>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</si>
  <si>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</si>
  <si>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</si>
  <si>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</si>
  <si>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</si>
  <si>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</si>
  <si>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</si>
  <si>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</si>
  <si>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</si>
  <si>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</si>
  <si>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</si>
  <si>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</si>
  <si>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</si>
  <si>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</si>
  <si>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</si>
  <si>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</si>
  <si>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</si>
  <si>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</si>
  <si>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</si>
  <si>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</si>
  <si>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</si>
  <si>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</si>
  <si>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</si>
  <si>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</si>
  <si>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</si>
  <si>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</si>
  <si>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</si>
  <si>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</si>
  <si>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</si>
  <si>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</si>
  <si>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</si>
  <si>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</si>
  <si>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</si>
  <si>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</si>
  <si>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</si>
  <si>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</si>
  <si>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</si>
  <si>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</si>
  <si>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</si>
  <si>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</si>
  <si>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</si>
  <si>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</si>
  <si>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</si>
  <si>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</si>
  <si>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</si>
  <si>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</si>
  <si>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</si>
  <si>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</si>
  <si>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</si>
  <si>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</si>
  <si>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</si>
  <si>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</si>
  <si>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</si>
  <si>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</si>
  <si>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</si>
  <si>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</si>
  <si>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</si>
  <si>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</si>
  <si>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</si>
  <si>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</si>
  <si>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</si>
  <si>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</si>
  <si>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</si>
  <si>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</si>
  <si>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</si>
  <si>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</si>
  <si>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</si>
  <si>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</si>
  <si>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</si>
  <si>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</si>
  <si>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</si>
  <si>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</si>
  <si>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</si>
  <si>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</si>
  <si>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</si>
  <si>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</si>
  <si>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</si>
  <si>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</si>
  <si>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</si>
  <si>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</si>
  <si>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</si>
  <si>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</si>
  <si>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</si>
  <si>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</si>
  <si>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</si>
  <si>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</si>
  <si>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</si>
  <si>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</si>
  <si>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</si>
  <si>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</si>
  <si>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</si>
  <si>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</si>
  <si>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</si>
  <si>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</si>
  <si>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</si>
  <si>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</si>
  <si>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</si>
  <si>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</si>
  <si>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</si>
  <si>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</si>
  <si>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</si>
  <si>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</si>
  <si>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</si>
  <si>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</si>
  <si>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</si>
  <si>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</si>
  <si>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</si>
  <si>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</si>
  <si>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</si>
  <si>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</si>
  <si>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</si>
  <si>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</si>
  <si>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</si>
  <si>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</si>
  <si>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</si>
  <si>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</si>
  <si>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</si>
  <si>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</si>
  <si>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</si>
  <si>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</si>
  <si>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</si>
  <si>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</si>
  <si>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</si>
  <si>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</si>
  <si>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</si>
  <si>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</si>
  <si>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</si>
  <si>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</si>
  <si>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</si>
  <si>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</si>
  <si>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</si>
  <si>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</si>
  <si>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</si>
  <si>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</si>
  <si>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</si>
  <si>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</si>
  <si>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</si>
  <si>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</si>
  <si>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</si>
  <si>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</si>
  <si>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</si>
  <si>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</si>
  <si>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</si>
  <si>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</si>
  <si>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</si>
  <si>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</si>
  <si>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</si>
  <si>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</si>
  <si>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</si>
  <si>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</si>
  <si>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</si>
  <si>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</si>
  <si>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</si>
  <si>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</si>
  <si>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</si>
  <si>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</si>
  <si>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</si>
  <si>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</si>
  <si>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</si>
  <si>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</si>
  <si>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</si>
  <si>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</si>
  <si>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</si>
  <si>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</si>
  <si>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</si>
  <si>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</si>
  <si>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</si>
  <si>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</si>
  <si>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</si>
  <si>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</si>
  <si>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</si>
  <si>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</si>
  <si>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</si>
  <si>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</si>
  <si>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</si>
  <si>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</si>
  <si>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</si>
  <si>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</si>
  <si>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</si>
  <si>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</si>
  <si>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</si>
  <si>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</si>
  <si>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</si>
  <si>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</si>
  <si>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</si>
  <si>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</si>
  <si>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</si>
  <si>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</si>
  <si>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</si>
  <si>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</si>
  <si>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</si>
  <si>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</si>
  <si>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</si>
  <si>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</si>
  <si>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</si>
  <si>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</si>
  <si>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</si>
  <si>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</si>
  <si>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</si>
  <si>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</si>
  <si>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</si>
  <si>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</si>
  <si>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</si>
  <si>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</si>
  <si>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</si>
  <si>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</si>
  <si>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</si>
  <si>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</si>
  <si>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</si>
  <si>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</si>
  <si>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</si>
  <si>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</si>
  <si>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</si>
  <si>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</si>
  <si>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</si>
  <si>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</si>
  <si>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</si>
  <si>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</si>
  <si>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</si>
  <si>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</si>
  <si>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</si>
  <si>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</si>
  <si>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</si>
  <si>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</si>
  <si>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</si>
  <si>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</si>
  <si>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</si>
  <si>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</si>
  <si>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</si>
  <si>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</si>
  <si>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</si>
  <si>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</si>
  <si>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</si>
  <si>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</si>
  <si>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</si>
  <si>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</si>
  <si>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</si>
  <si>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</si>
  <si>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</si>
  <si>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</si>
  <si>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</si>
  <si>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</si>
  <si>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</si>
  <si>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</si>
  <si>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</si>
  <si>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</si>
  <si>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</si>
  <si>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</si>
  <si>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</si>
  <si>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</si>
  <si>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</si>
  <si>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</si>
  <si>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</si>
  <si>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</si>
  <si>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</si>
  <si>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</si>
  <si>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</si>
  <si>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</si>
  <si>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</si>
  <si>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</si>
  <si>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</si>
  <si>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</si>
  <si>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</si>
  <si>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</si>
  <si>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</si>
  <si>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</si>
  <si>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</si>
  <si>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</si>
  <si>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</si>
  <si>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</si>
  <si>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</si>
  <si>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</si>
  <si>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</si>
  <si>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</si>
  <si>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</si>
  <si>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</si>
  <si>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</si>
  <si>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</si>
  <si>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</si>
  <si>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</si>
  <si>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</si>
  <si>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</si>
  <si>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</si>
  <si>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</si>
  <si>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</si>
  <si>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</si>
  <si>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</si>
  <si>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</si>
  <si>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</si>
  <si>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</si>
  <si>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</si>
  <si>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</si>
  <si>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</si>
  <si>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</si>
  <si>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</si>
  <si>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</si>
  <si>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</si>
  <si>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</si>
  <si>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</si>
  <si>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</si>
  <si>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</si>
  <si>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</si>
  <si>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</si>
  <si>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</si>
  <si>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</si>
  <si>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</si>
  <si>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</si>
  <si>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</si>
  <si>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</si>
  <si>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</si>
  <si>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</si>
  <si>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</si>
  <si>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</si>
  <si>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</si>
  <si>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</si>
  <si>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</si>
  <si>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</si>
  <si>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</si>
  <si>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</si>
  <si>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</si>
  <si>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</si>
  <si>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</si>
  <si>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</si>
  <si>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</si>
  <si>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</si>
  <si>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</si>
  <si>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</si>
  <si>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</si>
  <si>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</si>
  <si>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</si>
  <si>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</si>
  <si>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</si>
  <si>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</si>
  <si>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</si>
  <si>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</si>
  <si>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</si>
  <si>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</si>
  <si>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</si>
  <si>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</si>
  <si>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</si>
  <si>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</si>
  <si>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</si>
  <si>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</si>
  <si>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</si>
  <si>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</si>
  <si>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</si>
  <si>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</si>
  <si>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</si>
  <si>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</si>
  <si>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</si>
  <si>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</si>
  <si>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</si>
  <si>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</si>
  <si>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</si>
  <si>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</si>
  <si>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</si>
  <si>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</si>
  <si>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</si>
  <si>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</si>
  <si>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</si>
  <si>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</si>
  <si>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</si>
  <si>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</si>
  <si>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</si>
  <si>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</si>
  <si>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</si>
  <si>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</si>
  <si>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</si>
  <si>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</si>
  <si>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</si>
  <si>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</si>
  <si>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</si>
  <si>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</si>
  <si>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</si>
  <si>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</si>
  <si>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</si>
  <si>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</si>
  <si>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</si>
  <si>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</si>
  <si>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</si>
  <si>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</si>
  <si>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</si>
  <si>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</si>
  <si>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</si>
  <si>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</si>
  <si>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</si>
  <si>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</si>
  <si>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</si>
  <si>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</si>
  <si>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</si>
  <si>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</si>
  <si>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</si>
  <si>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</si>
  <si>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</si>
  <si>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</si>
  <si>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</si>
  <si>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</si>
  <si>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</si>
  <si>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</si>
  <si>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</si>
  <si>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</si>
  <si>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</si>
  <si>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</si>
  <si>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</si>
  <si>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</si>
  <si>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</si>
  <si>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</si>
  <si>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</si>
  <si>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</si>
  <si>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</si>
  <si>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</si>
  <si>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</si>
  <si>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</si>
  <si>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</si>
  <si>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</si>
  <si>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</si>
  <si>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</si>
  <si>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</si>
  <si>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</si>
  <si>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</si>
  <si>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</si>
  <si>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</si>
  <si>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</si>
  <si>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</si>
  <si>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</si>
  <si>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</si>
  <si>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</si>
  <si>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</si>
  <si>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</si>
  <si>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</si>
  <si>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</si>
  <si>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</si>
  <si>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</si>
  <si>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</si>
  <si>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</si>
  <si>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</si>
  <si>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</si>
  <si>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</si>
  <si>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</si>
  <si>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</si>
  <si>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</si>
  <si>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</si>
  <si>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</si>
  <si>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</si>
  <si>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</si>
  <si>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</si>
  <si>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</si>
  <si>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</si>
  <si>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</si>
  <si>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</si>
  <si>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</si>
  <si>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</si>
  <si>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</si>
  <si>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</si>
  <si>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</si>
  <si>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</si>
  <si>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</si>
  <si>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</si>
  <si>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</si>
  <si>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</si>
  <si>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</si>
  <si>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</si>
  <si>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</si>
  <si>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</si>
  <si>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</si>
  <si>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</si>
  <si>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</si>
  <si>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</si>
  <si>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</si>
  <si>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</si>
  <si>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</si>
  <si>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</si>
  <si>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</si>
  <si>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</si>
  <si>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</si>
  <si>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</si>
  <si>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</si>
  <si>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</si>
  <si>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</si>
  <si>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</si>
  <si>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</si>
  <si>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</si>
  <si>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</si>
  <si>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</si>
  <si>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</si>
  <si>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</si>
  <si>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</si>
  <si>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</si>
  <si>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</si>
  <si>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</si>
  <si>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</si>
  <si>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</si>
  <si>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</si>
  <si>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</si>
  <si>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</si>
  <si>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</si>
  <si>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</si>
  <si>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</si>
  <si>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</si>
  <si>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</si>
  <si>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</si>
  <si>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</si>
  <si>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</si>
  <si>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</si>
  <si>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</si>
  <si>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</si>
  <si>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</si>
  <si>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</si>
  <si>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</si>
  <si>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</si>
  <si>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</si>
  <si>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</si>
  <si>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</si>
  <si>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</si>
  <si>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</si>
  <si>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</si>
  <si>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</si>
  <si>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</si>
  <si>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</si>
  <si>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</si>
  <si>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</si>
  <si>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</si>
  <si>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</si>
  <si>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</si>
  <si>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</si>
  <si>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</si>
  <si>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</si>
  <si>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</si>
  <si>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</si>
  <si>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</si>
  <si>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</si>
  <si>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</si>
  <si>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</si>
  <si>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</si>
  <si>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</si>
  <si>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</si>
  <si>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</si>
  <si>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</si>
  <si>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</si>
  <si>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</si>
  <si>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</si>
  <si>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</si>
  <si>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</si>
  <si>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</si>
  <si>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</si>
  <si>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</si>
  <si>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</si>
  <si>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</si>
  <si>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</si>
  <si>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</si>
  <si>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</si>
  <si>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</si>
  <si>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</si>
  <si>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</si>
  <si>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</si>
  <si>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</si>
  <si>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</si>
  <si>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</si>
  <si>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</si>
  <si>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</si>
  <si>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</si>
  <si>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</si>
  <si>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</si>
  <si>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</si>
  <si>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</si>
  <si>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</si>
  <si>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</si>
  <si>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</si>
  <si>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</si>
  <si>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</si>
  <si>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</si>
  <si>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</si>
  <si>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</si>
  <si>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</si>
  <si>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</si>
  <si>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</si>
  <si>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</si>
  <si>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</si>
  <si>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</si>
  <si>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</si>
  <si>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</si>
  <si>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</si>
  <si>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</si>
  <si>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</si>
  <si>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</si>
  <si>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</si>
  <si>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</si>
  <si>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</si>
  <si>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</si>
  <si>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</si>
  <si>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</si>
  <si>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</si>
  <si>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</si>
  <si>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</si>
  <si>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</si>
  <si>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</si>
  <si>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</si>
  <si>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</si>
  <si>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</si>
  <si>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</si>
  <si>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</si>
  <si>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</si>
  <si>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</si>
  <si>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</si>
  <si>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</si>
  <si>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</si>
  <si>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</si>
  <si>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</si>
  <si>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</si>
  <si>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</si>
  <si>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</si>
  <si>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</si>
  <si>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</si>
  <si>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</si>
  <si>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</si>
  <si>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</si>
  <si>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</si>
  <si>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</si>
  <si>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</si>
  <si>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</si>
  <si>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</si>
  <si>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</si>
  <si>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</si>
  <si>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</si>
  <si>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</si>
  <si>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</si>
  <si>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</si>
  <si>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</si>
  <si>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</si>
  <si>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</si>
  <si>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</si>
  <si>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</si>
  <si>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</si>
  <si>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</si>
  <si>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</si>
  <si>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</si>
  <si>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</si>
  <si>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</si>
  <si>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</si>
  <si>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</si>
  <si>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</si>
  <si>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</si>
  <si>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</si>
  <si>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</si>
  <si>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</si>
  <si>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</si>
  <si>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</si>
  <si>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</si>
  <si>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</si>
  <si>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</si>
  <si>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</si>
  <si>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</si>
  <si>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</si>
  <si>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</si>
  <si>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</si>
  <si>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</si>
  <si>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</si>
  <si>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</si>
  <si>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</si>
  <si>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</si>
  <si>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</si>
  <si>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</si>
  <si>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</si>
  <si>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</si>
  <si>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</si>
  <si>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</si>
  <si>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</si>
  <si>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</si>
  <si>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</si>
  <si>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</si>
  <si>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</si>
  <si>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</si>
  <si>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</si>
  <si>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</si>
  <si>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</si>
  <si>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</si>
  <si>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</si>
  <si>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</si>
  <si>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</si>
  <si>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</si>
  <si>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</si>
  <si>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</si>
  <si>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</si>
  <si>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</si>
  <si>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</si>
  <si>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</si>
  <si>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</si>
  <si>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</si>
  <si>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</si>
  <si>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</si>
  <si>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</si>
  <si>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</si>
  <si>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</si>
  <si>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</si>
  <si>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</si>
  <si>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</si>
  <si>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</si>
  <si>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</si>
  <si>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</si>
  <si>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</si>
  <si>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</si>
  <si>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</si>
  <si>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</si>
  <si>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</si>
  <si>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</si>
  <si>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</si>
  <si>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</si>
  <si>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</si>
  <si>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</si>
  <si>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</si>
  <si>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</si>
  <si>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</si>
  <si>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</si>
  <si>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</si>
  <si>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</si>
  <si>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</si>
  <si>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</si>
  <si>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</si>
  <si>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</si>
  <si>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</si>
  <si>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</si>
  <si>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</si>
  <si>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</si>
  <si>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</si>
  <si>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</si>
  <si>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</si>
  <si>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</si>
  <si>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</si>
  <si>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</si>
  <si>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</si>
  <si>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</si>
  <si>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</si>
  <si>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</si>
  <si>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</si>
  <si>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</si>
  <si>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</si>
  <si>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</si>
  <si>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</si>
  <si>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</si>
  <si>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</si>
  <si>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</si>
  <si>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</si>
  <si>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</si>
  <si>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</si>
  <si>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</si>
  <si>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</si>
  <si>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</si>
  <si>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</si>
  <si>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</si>
  <si>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</si>
  <si>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</si>
  <si>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</si>
  <si>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</si>
  <si>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</si>
  <si>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</si>
  <si>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</si>
  <si>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</si>
  <si>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</si>
  <si>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</si>
  <si>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</si>
  <si>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</si>
  <si>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</si>
  <si>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</si>
  <si>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</si>
  <si>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</si>
  <si>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</si>
  <si>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</si>
  <si>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</si>
  <si>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</si>
  <si>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</si>
  <si>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</si>
  <si>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</si>
  <si>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</si>
  <si>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</si>
  <si>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</si>
  <si>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</si>
  <si>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</si>
  <si>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</si>
  <si>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</si>
  <si>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</si>
  <si>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</si>
  <si>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</si>
  <si>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</si>
  <si>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</si>
  <si>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</si>
  <si>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</si>
  <si>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</si>
  <si>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</si>
  <si>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</si>
  <si>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</si>
  <si>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</si>
  <si>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</si>
  <si>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</si>
  <si>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</si>
  <si>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</si>
  <si>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</si>
  <si>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</si>
  <si>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</si>
  <si>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</si>
  <si>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</si>
  <si>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</si>
  <si>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</si>
  <si>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</si>
  <si>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</si>
  <si>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</si>
  <si>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</si>
  <si>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</si>
  <si>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</si>
  <si>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</si>
  <si>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</si>
  <si>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</si>
  <si>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</si>
  <si>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</si>
  <si>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</si>
  <si>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</si>
  <si>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</si>
  <si>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</si>
  <si>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</si>
  <si>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</si>
  <si>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</si>
  <si>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</si>
  <si>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</si>
  <si>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</si>
  <si>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</si>
  <si>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</si>
  <si>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</si>
  <si>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</si>
  <si>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</si>
  <si>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</si>
  <si>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</si>
  <si>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</si>
  <si>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</si>
  <si>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</si>
  <si>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</si>
  <si>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</si>
  <si>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</si>
  <si>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</si>
  <si>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</si>
  <si>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</si>
  <si>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</si>
  <si>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</si>
  <si>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</si>
  <si>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</si>
  <si>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</si>
  <si>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</si>
  <si>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</si>
  <si>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</si>
  <si>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</si>
  <si>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</si>
  <si>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</si>
  <si>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</si>
  <si>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</si>
  <si>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</si>
  <si>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</si>
  <si>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</si>
  <si>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</si>
  <si>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</si>
  <si>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</si>
  <si>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</si>
  <si>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</si>
  <si>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</si>
  <si>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</si>
  <si>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</si>
  <si>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</si>
  <si>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</si>
  <si>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</si>
  <si>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</si>
  <si>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</si>
  <si>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</si>
  <si>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</si>
  <si>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</si>
  <si>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</si>
  <si>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</si>
  <si>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</si>
  <si>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</si>
  <si>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</si>
  <si>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</si>
  <si>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</si>
  <si>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</si>
  <si>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</si>
  <si>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</si>
  <si>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</si>
  <si>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</si>
  <si>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</si>
  <si>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</si>
  <si>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</si>
  <si>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</si>
  <si>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</si>
  <si>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</si>
  <si>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</si>
  <si>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</si>
  <si>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</si>
  <si>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</si>
  <si>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</si>
  <si>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</si>
  <si>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</si>
  <si>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</si>
  <si>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</si>
  <si>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</si>
  <si>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</si>
  <si>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</si>
  <si>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</si>
  <si>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</si>
  <si>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</si>
  <si>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</si>
  <si>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</si>
  <si>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</si>
  <si>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</si>
  <si>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</si>
  <si>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</si>
  <si>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</si>
  <si>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</si>
  <si>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</si>
  <si>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</si>
  <si>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</si>
  <si>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</si>
  <si>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</si>
  <si>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</si>
  <si>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</si>
  <si>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</si>
  <si>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</si>
  <si>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</si>
  <si>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</si>
  <si>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</si>
  <si>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</si>
  <si>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</si>
  <si>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</si>
  <si>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</si>
  <si>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</si>
  <si>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</si>
  <si>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</si>
  <si>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</si>
  <si>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</si>
  <si>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</si>
  <si>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</si>
  <si>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</si>
  <si>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</si>
  <si>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</si>
  <si>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</si>
  <si>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</si>
  <si>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</si>
  <si>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</si>
  <si>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</si>
  <si>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</si>
  <si>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</si>
  <si>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</si>
  <si>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</si>
  <si>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</si>
  <si>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</si>
  <si>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</si>
  <si>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</si>
  <si>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</si>
  <si>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</si>
  <si>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</si>
  <si>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</si>
  <si>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</si>
  <si>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</si>
  <si>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</si>
  <si>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</si>
  <si>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</si>
  <si>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</si>
  <si>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</si>
  <si>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</si>
  <si>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</si>
  <si>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</si>
  <si>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</si>
  <si>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</si>
  <si>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</si>
  <si>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</si>
  <si>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</si>
  <si>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</si>
  <si>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</si>
  <si>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</si>
  <si>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</si>
  <si>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</si>
  <si>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</si>
  <si>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</si>
  <si>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</si>
  <si>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</si>
  <si>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</si>
  <si>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</si>
  <si>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</si>
  <si>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</si>
  <si>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</si>
  <si>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</si>
  <si>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</si>
  <si>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</si>
  <si>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</si>
  <si>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</si>
  <si>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</si>
  <si>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</si>
  <si>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</si>
  <si>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</si>
  <si>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</si>
  <si>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</si>
  <si>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</si>
  <si>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</si>
  <si>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</si>
  <si>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</si>
  <si>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</si>
  <si>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</si>
  <si>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</si>
  <si>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</si>
  <si>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</si>
  <si>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</si>
  <si>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</si>
  <si>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</si>
  <si>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</si>
  <si>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</si>
  <si>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</si>
  <si>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</si>
  <si>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</si>
  <si>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</si>
  <si>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</si>
  <si>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</si>
  <si>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</si>
  <si>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</si>
  <si>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</si>
  <si>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</si>
  <si>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</si>
  <si>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</si>
  <si>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</si>
  <si>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</si>
  <si>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</si>
  <si>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</si>
  <si>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</si>
  <si>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</si>
  <si>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</si>
  <si>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</si>
  <si>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</si>
  <si>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</si>
  <si>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</si>
  <si>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</si>
  <si>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</si>
  <si>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</si>
  <si>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</si>
  <si>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</si>
  <si>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</si>
  <si>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</si>
  <si>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</si>
  <si>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</si>
  <si>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</si>
  <si>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</si>
  <si>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</si>
  <si>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</si>
  <si>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</si>
  <si>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</si>
  <si>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</si>
  <si>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</si>
  <si>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</si>
  <si>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</si>
  <si>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</si>
  <si>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</si>
  <si>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</si>
  <si>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</si>
  <si>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</si>
  <si>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</si>
  <si>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</si>
  <si>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</si>
  <si>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</si>
  <si>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</si>
  <si>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</si>
  <si>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</si>
  <si>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</si>
  <si>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</si>
  <si>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</si>
  <si>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</si>
  <si>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</si>
  <si>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</si>
  <si>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</si>
  <si>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</si>
  <si>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</si>
  <si>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</si>
  <si>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</si>
  <si>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</si>
  <si>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</si>
  <si>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</si>
  <si>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</si>
  <si>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</si>
  <si>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</si>
  <si>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</si>
  <si>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</si>
  <si>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</si>
  <si>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</si>
  <si>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</si>
  <si>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</si>
  <si>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</si>
  <si>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</si>
  <si>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</si>
  <si>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</si>
  <si>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</si>
  <si>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</si>
  <si>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</si>
  <si>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</si>
  <si>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</si>
  <si>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</si>
  <si>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</si>
  <si>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</si>
  <si>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</si>
  <si>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</si>
  <si>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</si>
  <si>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</si>
  <si>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</si>
  <si>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</si>
  <si>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</si>
  <si>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</si>
  <si>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</si>
  <si>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</si>
  <si>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</si>
  <si>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</si>
  <si>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</si>
  <si>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</si>
  <si>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</si>
  <si>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</si>
  <si>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</si>
  <si>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</si>
  <si>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</si>
  <si>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</si>
  <si>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</si>
  <si>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</si>
  <si>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</si>
  <si>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</si>
  <si>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</si>
  <si>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</si>
  <si>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</si>
  <si>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</si>
  <si>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</si>
  <si>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</si>
  <si>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</si>
  <si>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</si>
  <si>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</si>
  <si>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</si>
  <si>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</si>
  <si>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</si>
  <si>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</si>
  <si>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</si>
  <si>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</si>
  <si>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</si>
  <si>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</si>
  <si>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</si>
  <si>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</si>
  <si>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</si>
  <si>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</si>
  <si>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</si>
  <si>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</si>
  <si>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</si>
  <si>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</si>
  <si>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</si>
  <si>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</si>
  <si>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</si>
  <si>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</si>
  <si>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</si>
  <si>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</si>
  <si>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</si>
  <si>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</si>
  <si>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</si>
  <si>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</si>
  <si>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</si>
  <si>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</si>
  <si>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</si>
  <si>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</si>
  <si>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</si>
  <si>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</si>
  <si>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</si>
  <si>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</si>
  <si>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</si>
  <si>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</si>
  <si>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</si>
  <si>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</si>
  <si>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</si>
  <si>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</si>
  <si>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</si>
  <si>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</si>
  <si>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</si>
  <si>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</si>
  <si>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</si>
  <si>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</si>
  <si>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</si>
  <si>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</si>
  <si>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</si>
  <si>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</si>
  <si>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</si>
  <si>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</si>
  <si>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</si>
  <si>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</si>
  <si>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</si>
  <si>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</si>
  <si>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</si>
  <si>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</si>
  <si>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</si>
  <si>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</si>
  <si>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</si>
  <si>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</si>
  <si>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</si>
  <si>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</si>
  <si>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</si>
  <si>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</si>
  <si>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</si>
  <si>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</si>
  <si>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</si>
  <si>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</si>
  <si>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</si>
  <si>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</si>
  <si>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</si>
  <si>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</si>
  <si>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</si>
  <si>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</si>
  <si>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</si>
  <si>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</si>
  <si>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</si>
  <si>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</si>
  <si>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</si>
  <si>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</si>
  <si>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</si>
  <si>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</si>
  <si>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</si>
  <si>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</si>
  <si>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</si>
  <si>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</si>
  <si>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</si>
  <si>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</si>
  <si>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</si>
  <si>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</si>
  <si>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</si>
  <si>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</si>
  <si>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</si>
  <si>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</si>
  <si>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</si>
  <si>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</si>
  <si>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</si>
  <si>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</si>
  <si>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</si>
  <si>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</si>
  <si>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</si>
  <si>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</si>
  <si>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</si>
  <si>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</si>
  <si>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</si>
  <si>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</si>
  <si>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</si>
  <si>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</si>
  <si>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</si>
  <si>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</si>
  <si>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</si>
  <si>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</si>
  <si>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</si>
  <si>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</si>
  <si>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</si>
  <si>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</si>
  <si>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</si>
  <si>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</si>
  <si>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</si>
  <si>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</si>
  <si>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</si>
  <si>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</si>
  <si>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</si>
  <si>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</si>
  <si>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</si>
  <si>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</si>
  <si>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</si>
  <si>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</si>
  <si>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</si>
  <si>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</si>
  <si>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</si>
  <si>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</si>
  <si>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</si>
  <si>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</si>
  <si>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</si>
  <si>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</si>
  <si>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</si>
  <si>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</si>
  <si>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</si>
  <si>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</si>
  <si>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</si>
  <si>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</si>
  <si>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</si>
  <si>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</si>
  <si>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</si>
  <si>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</si>
  <si>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</si>
  <si>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</si>
  <si>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</si>
  <si>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</si>
  <si>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</si>
  <si>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</si>
  <si>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</si>
  <si>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</si>
  <si>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</si>
  <si>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</si>
  <si>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</si>
  <si>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</si>
  <si>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</si>
  <si>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</si>
  <si>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</si>
  <si>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</si>
  <si>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</si>
  <si>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</si>
  <si>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</si>
  <si>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</si>
  <si>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</si>
  <si>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</si>
  <si>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</si>
  <si>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</si>
  <si>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</si>
  <si>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</si>
  <si>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</si>
  <si>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</si>
  <si>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</si>
  <si>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</si>
  <si>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</si>
  <si>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</si>
  <si>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</si>
  <si>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</si>
  <si>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</si>
  <si>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</si>
  <si>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</si>
  <si>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</si>
  <si>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</si>
  <si>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</si>
  <si>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</si>
  <si>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</si>
  <si>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</si>
  <si>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</si>
  <si>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</si>
  <si>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</si>
  <si>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</si>
  <si>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</si>
  <si>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</si>
  <si>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</si>
  <si>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</si>
  <si>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</si>
  <si>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</si>
  <si>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</si>
  <si>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</si>
  <si>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</si>
  <si>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</si>
  <si>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</si>
  <si>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</si>
  <si>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</si>
  <si>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</si>
  <si>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</si>
  <si>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</si>
  <si>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</si>
  <si>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</si>
  <si>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</si>
  <si>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</si>
  <si>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</si>
  <si>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</si>
  <si>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</si>
  <si>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</si>
  <si>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</si>
  <si>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</si>
  <si>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</si>
  <si>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</si>
  <si>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</si>
  <si>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</si>
  <si>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</si>
  <si>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</si>
  <si>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</si>
  <si>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</si>
  <si>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</si>
  <si>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</si>
  <si>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</si>
  <si>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</si>
  <si>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</si>
  <si>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</si>
  <si>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</si>
  <si>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</si>
  <si>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</si>
  <si>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</si>
  <si>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</si>
  <si>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</si>
  <si>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</si>
  <si>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</si>
  <si>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</si>
  <si>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</si>
  <si>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</si>
  <si>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</si>
  <si>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</si>
  <si>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</si>
  <si>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</si>
  <si>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</si>
  <si>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</si>
  <si>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</si>
  <si>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</si>
  <si>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</si>
  <si>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</si>
  <si>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</si>
  <si>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</si>
  <si>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</si>
  <si>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</si>
  <si>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</si>
  <si>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</si>
  <si>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</si>
  <si>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</si>
  <si>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</si>
  <si>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</si>
  <si>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</si>
  <si>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</si>
  <si>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</si>
  <si>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</si>
  <si>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</si>
  <si>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</si>
  <si>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</si>
  <si>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</si>
  <si>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</si>
  <si>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</si>
  <si>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</si>
  <si>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</si>
  <si>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</si>
  <si>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</si>
  <si>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</si>
  <si>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</si>
  <si>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</si>
  <si>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</si>
  <si>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</si>
  <si>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</si>
  <si>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</si>
  <si>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</si>
  <si>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</si>
  <si>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</si>
  <si>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</si>
  <si>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</si>
  <si>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</si>
  <si>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</si>
  <si>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</si>
  <si>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</si>
  <si>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</si>
  <si>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</si>
  <si>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</si>
  <si>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</si>
  <si>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</si>
  <si>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</si>
  <si>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</si>
  <si>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</si>
  <si>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</si>
  <si>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</si>
  <si>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</si>
  <si>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</si>
  <si>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</si>
  <si>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</si>
  <si>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</si>
  <si>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</si>
  <si>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</si>
  <si>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</si>
  <si>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</si>
  <si>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</si>
  <si>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</si>
  <si>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</si>
  <si>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</si>
  <si>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</si>
  <si>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</si>
  <si>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</si>
  <si>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</si>
  <si>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</si>
  <si>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</si>
  <si>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</si>
  <si>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</si>
  <si>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</si>
  <si>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</si>
  <si>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</si>
  <si>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</si>
  <si>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</si>
  <si>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</si>
  <si>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</si>
  <si>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</si>
  <si>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</si>
  <si>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</si>
  <si>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</si>
  <si>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</si>
  <si>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</si>
  <si>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</si>
  <si>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</si>
  <si>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</si>
  <si>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</si>
  <si>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</si>
  <si>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</si>
  <si>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</si>
  <si>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</si>
  <si>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</si>
  <si>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</si>
  <si>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</si>
  <si>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</si>
  <si>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</si>
  <si>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</si>
  <si>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</si>
  <si>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</si>
  <si>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</si>
  <si>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</si>
  <si>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</si>
  <si>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</si>
  <si>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</si>
  <si>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</si>
  <si>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</si>
  <si>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</si>
  <si>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</si>
  <si>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</si>
  <si>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</si>
  <si>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</si>
  <si>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</si>
  <si>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</si>
  <si>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</si>
  <si>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</si>
  <si>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</si>
  <si>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</si>
  <si>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</si>
  <si>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</si>
  <si>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</si>
  <si>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</si>
  <si>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</si>
  <si>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</si>
  <si>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</si>
  <si>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</si>
  <si>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</si>
  <si>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</si>
  <si>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</si>
  <si>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</si>
  <si>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</si>
  <si>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</si>
  <si>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</si>
  <si>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</si>
  <si>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</si>
  <si>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</si>
  <si>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</si>
  <si>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</si>
  <si>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</si>
  <si>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</si>
  <si>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</si>
  <si>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</si>
  <si>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</si>
  <si>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</si>
  <si>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</si>
  <si>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</si>
  <si>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</si>
  <si>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</si>
  <si>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</si>
  <si>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</si>
  <si>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</si>
  <si>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</si>
  <si>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</si>
  <si>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</si>
  <si>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</si>
  <si>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</si>
  <si>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</si>
  <si>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</si>
  <si>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</si>
  <si>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</si>
  <si>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</si>
  <si>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</si>
  <si>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</si>
  <si>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</si>
  <si>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</si>
  <si>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</si>
  <si>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</si>
  <si>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</si>
  <si>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</si>
  <si>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</si>
  <si>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</si>
  <si>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</si>
  <si>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</si>
  <si>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</si>
  <si>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</si>
  <si>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</si>
  <si>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</si>
  <si>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</si>
  <si>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</si>
  <si>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</si>
  <si>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</si>
  <si>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</si>
  <si>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</si>
  <si>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</si>
  <si>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</si>
  <si>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</si>
  <si>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</si>
  <si>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</si>
  <si>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</si>
  <si>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</si>
  <si>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</si>
  <si>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</si>
  <si>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</si>
  <si>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</si>
  <si>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</si>
  <si>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</si>
  <si>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</si>
  <si>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</si>
  <si>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</si>
  <si>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</si>
  <si>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</si>
  <si>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</si>
  <si>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</si>
  <si>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</si>
  <si>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</si>
  <si>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</si>
  <si>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</si>
  <si>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</si>
  <si>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</si>
  <si>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</si>
  <si>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</si>
  <si>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</si>
  <si>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</si>
  <si>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</si>
  <si>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</si>
  <si>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</si>
  <si>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</si>
  <si>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</si>
  <si>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</si>
  <si>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</si>
  <si>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</si>
  <si>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</si>
  <si>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</si>
  <si>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</si>
  <si>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</si>
  <si>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</si>
  <si>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</si>
  <si>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</si>
  <si>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</si>
  <si>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</si>
  <si>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</si>
  <si>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</si>
  <si>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</si>
  <si>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</si>
  <si>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</si>
  <si>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</si>
  <si>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</si>
  <si>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</si>
  <si>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</si>
  <si>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</si>
  <si>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</si>
  <si>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</si>
  <si>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</si>
  <si>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</si>
  <si>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</si>
  <si>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</si>
  <si>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</si>
  <si>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</si>
  <si>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</si>
  <si>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</si>
  <si>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</si>
  <si>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</si>
  <si>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</si>
  <si>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</si>
  <si>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</si>
  <si>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</si>
  <si>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</si>
  <si>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</si>
  <si>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</si>
  <si>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</si>
  <si>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</si>
  <si>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</si>
  <si>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</si>
  <si>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</si>
  <si>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</si>
  <si>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</si>
  <si>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</si>
  <si>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</si>
  <si>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</si>
  <si>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</si>
  <si>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</si>
  <si>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</si>
  <si>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</si>
  <si>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</si>
  <si>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</si>
  <si>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</si>
  <si>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</si>
  <si>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</si>
  <si>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</si>
  <si>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</si>
  <si>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</si>
  <si>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</si>
  <si>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</si>
  <si>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</si>
  <si>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</si>
  <si>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</si>
  <si>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</si>
  <si>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</si>
  <si>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</si>
  <si>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</si>
  <si>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</si>
  <si>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</si>
  <si>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</si>
  <si>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</si>
  <si>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</si>
  <si>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</si>
  <si>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</si>
  <si>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</si>
  <si>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</si>
  <si>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</si>
  <si>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</si>
  <si>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</si>
  <si>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</si>
  <si>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</si>
  <si>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</si>
  <si>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</si>
  <si>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</si>
  <si>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</si>
  <si>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</si>
  <si>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</si>
  <si>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</si>
  <si>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</si>
  <si>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</si>
  <si>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</si>
  <si>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</si>
  <si>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</si>
  <si>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</si>
  <si>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</si>
  <si>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</si>
  <si>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</si>
  <si>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</si>
  <si>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</si>
  <si>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</si>
  <si>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</si>
  <si>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</si>
  <si>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</si>
  <si>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</si>
  <si>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</si>
  <si>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</si>
  <si>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</si>
  <si>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</si>
  <si>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</si>
  <si>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</si>
  <si>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</si>
  <si>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</si>
  <si>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</si>
  <si>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</si>
  <si>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</si>
  <si>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</si>
  <si>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</si>
  <si>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</si>
  <si>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</si>
  <si>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</si>
  <si>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</si>
  <si>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</si>
  <si>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</si>
  <si>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</si>
  <si>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</si>
  <si>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</si>
  <si>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</si>
  <si>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</si>
  <si>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</si>
  <si>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</si>
  <si>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</si>
  <si>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</si>
  <si>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</si>
  <si>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</si>
  <si>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</si>
  <si>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</si>
  <si>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</si>
  <si>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</si>
  <si>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</si>
  <si>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</si>
  <si>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</si>
  <si>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</si>
  <si>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</si>
  <si>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</si>
  <si>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</si>
  <si>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</si>
  <si>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</si>
  <si>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</si>
  <si>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</si>
  <si>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</si>
  <si>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</si>
  <si>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</si>
  <si>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</si>
  <si>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</si>
  <si>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</si>
  <si>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</si>
  <si>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</si>
  <si>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</si>
  <si>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</si>
  <si>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</si>
  <si>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</si>
  <si>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</si>
  <si>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</si>
  <si>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</si>
  <si>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</si>
  <si>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</si>
  <si>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</si>
  <si>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</si>
  <si>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</si>
  <si>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</si>
  <si>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</si>
  <si>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</si>
  <si>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</si>
  <si>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</si>
  <si>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</si>
  <si>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</si>
  <si>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</si>
  <si>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</si>
  <si>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</si>
  <si>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</si>
  <si>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</si>
  <si>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</si>
  <si>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</si>
  <si>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</si>
  <si>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</si>
  <si>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</si>
  <si>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</si>
  <si>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</si>
  <si>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</si>
  <si>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</si>
  <si>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</si>
  <si>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</si>
  <si>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</si>
  <si>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</si>
  <si>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</si>
  <si>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</si>
  <si>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</si>
  <si>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</si>
  <si>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</si>
  <si>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</si>
  <si>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</si>
  <si>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</si>
  <si>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</si>
  <si>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</si>
  <si>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</si>
  <si>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</si>
  <si>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</si>
  <si>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</si>
  <si>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</si>
  <si>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</si>
  <si>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</si>
  <si>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</si>
  <si>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</si>
  <si>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</si>
  <si>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</si>
  <si>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</si>
  <si>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</si>
  <si>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</si>
  <si>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</si>
  <si>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</si>
  <si>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</si>
  <si>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</si>
  <si>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</si>
  <si>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</si>
  <si>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</si>
  <si>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</si>
  <si>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</si>
  <si>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</si>
  <si>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</si>
  <si>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</si>
  <si>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</si>
  <si>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</si>
  <si>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</si>
  <si>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</si>
  <si>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</si>
  <si>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</si>
  <si>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</si>
  <si>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</si>
  <si>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</si>
  <si>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</si>
  <si>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</si>
  <si>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</si>
  <si>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</si>
  <si>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</si>
  <si>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</si>
  <si>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</si>
  <si>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</si>
  <si>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</si>
  <si>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</si>
  <si>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</si>
  <si>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</si>
  <si>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</si>
  <si>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</si>
  <si>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</si>
  <si>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</si>
  <si>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</si>
  <si>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</si>
  <si>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</si>
  <si>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</si>
  <si>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</si>
  <si>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</si>
  <si>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</si>
  <si>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</si>
  <si>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</si>
  <si>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</si>
  <si>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</si>
  <si>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</si>
  <si>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</si>
  <si>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</si>
  <si>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</si>
  <si>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</si>
  <si>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</si>
  <si>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</si>
  <si>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</si>
  <si>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</si>
  <si>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</si>
  <si>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</si>
  <si>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</si>
  <si>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</si>
  <si>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</si>
  <si>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</si>
  <si>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</si>
  <si>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</si>
  <si>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</si>
  <si>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</si>
  <si>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</si>
  <si>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</si>
  <si>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</si>
  <si>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</si>
  <si>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</si>
  <si>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</si>
  <si>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</si>
  <si>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</si>
  <si>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</si>
  <si>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</si>
  <si>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</si>
  <si>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</si>
  <si>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</si>
  <si>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</si>
  <si>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</si>
  <si>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</si>
  <si>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</si>
  <si>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</si>
  <si>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</si>
  <si>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</si>
  <si>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</si>
  <si>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</si>
  <si>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</si>
  <si>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</si>
  <si>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</si>
  <si>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</si>
  <si>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</si>
  <si>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</si>
  <si>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</si>
  <si>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</si>
  <si>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</si>
  <si>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</si>
  <si>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</si>
  <si>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</si>
  <si>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</si>
  <si>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</si>
  <si>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</si>
  <si>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</si>
  <si>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</si>
  <si>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</si>
  <si>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</si>
  <si>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</si>
  <si>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</si>
  <si>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</si>
  <si>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</si>
  <si>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</si>
  <si>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</si>
  <si>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</si>
  <si>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</si>
  <si>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</si>
  <si>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</si>
  <si>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</si>
  <si>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</si>
  <si>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</si>
  <si>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</si>
  <si>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</si>
  <si>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</si>
  <si>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</si>
  <si>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</si>
  <si>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</si>
  <si>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</si>
  <si>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</si>
  <si>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</si>
  <si>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</si>
  <si>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</si>
  <si>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</si>
  <si>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</si>
  <si>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</si>
  <si>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</si>
  <si>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</si>
  <si>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</si>
  <si>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</si>
  <si>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</si>
  <si>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</si>
  <si>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</si>
  <si>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</si>
  <si>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</si>
  <si>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</si>
  <si>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</si>
  <si>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</si>
  <si>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</si>
  <si>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</si>
  <si>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</si>
  <si>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</si>
  <si>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</si>
  <si>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</si>
  <si>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</si>
  <si>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</si>
  <si>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</si>
  <si>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</si>
  <si>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</si>
  <si>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</si>
  <si>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</si>
  <si>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</si>
  <si>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</si>
  <si>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</si>
  <si>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</si>
  <si>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</si>
  <si>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</si>
  <si>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</si>
  <si>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</si>
  <si>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</si>
  <si>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</si>
  <si>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</si>
  <si>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</si>
  <si>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</si>
  <si>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</si>
  <si>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</si>
  <si>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</si>
  <si>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</si>
  <si>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</si>
  <si>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</si>
  <si>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</si>
  <si>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</si>
  <si>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</si>
  <si>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</si>
  <si>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</si>
  <si>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</si>
  <si>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</si>
  <si>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</si>
  <si>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</si>
  <si>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</si>
  <si>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</si>
  <si>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</si>
  <si>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</si>
  <si>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</si>
  <si>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</si>
  <si>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</si>
  <si>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</si>
  <si>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</si>
  <si>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</si>
  <si>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</si>
  <si>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</si>
  <si>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</si>
  <si>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</si>
  <si>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</si>
  <si>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</si>
  <si>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</si>
  <si>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</si>
  <si>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</si>
  <si>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</si>
  <si>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</si>
  <si>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</si>
  <si>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</si>
  <si>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</si>
  <si>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</si>
  <si>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</si>
  <si>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</si>
  <si>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</si>
  <si>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</si>
  <si>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</si>
  <si>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</si>
  <si>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</si>
  <si>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</si>
  <si>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</si>
  <si>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</si>
  <si>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</si>
  <si>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</si>
  <si>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</si>
  <si>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</si>
  <si>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</si>
  <si>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</si>
  <si>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</si>
  <si>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</si>
  <si>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</si>
  <si>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</si>
  <si>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</si>
  <si>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</si>
  <si>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</si>
  <si>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</si>
  <si>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</si>
  <si>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</si>
  <si>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</si>
  <si>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</si>
  <si>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</si>
  <si>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</si>
  <si>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</si>
  <si>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</si>
  <si>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</si>
  <si>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</si>
  <si>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</si>
  <si>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</si>
  <si>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</si>
  <si>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</si>
  <si>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</si>
  <si>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</si>
  <si>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</si>
  <si>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</si>
  <si>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</si>
  <si>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</si>
  <si>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</si>
  <si>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</si>
  <si>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</si>
  <si>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</si>
  <si>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</si>
  <si>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</si>
  <si>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</si>
  <si>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</si>
  <si>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</si>
  <si>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</si>
  <si>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</si>
  <si>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</si>
  <si>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</si>
  <si>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</si>
  <si>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</si>
  <si>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</si>
  <si>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</si>
  <si>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</si>
  <si>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</si>
  <si>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</si>
  <si>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</si>
  <si>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</si>
  <si>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</si>
  <si>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</si>
  <si>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</si>
  <si>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</si>
  <si>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</si>
  <si>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</si>
  <si>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</si>
  <si>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</si>
  <si>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</si>
  <si>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</si>
  <si>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</si>
  <si>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</si>
  <si>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</si>
  <si>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</si>
  <si>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</si>
  <si>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</si>
  <si>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</si>
  <si>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</si>
  <si>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</si>
  <si>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</si>
  <si>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</si>
  <si>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</si>
  <si>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</si>
  <si>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</si>
  <si>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</si>
  <si>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</si>
  <si>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</si>
  <si>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</si>
  <si>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</si>
  <si>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</si>
  <si>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</si>
  <si>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</si>
  <si>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</si>
  <si>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</si>
  <si>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</si>
  <si>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</si>
  <si>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</si>
  <si>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</si>
  <si>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</si>
  <si>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</si>
  <si>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</si>
  <si>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</si>
  <si>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</si>
  <si>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</si>
  <si>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</si>
  <si>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</si>
  <si>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</si>
  <si>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</si>
  <si>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</si>
  <si>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</si>
  <si>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</si>
  <si>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</si>
  <si>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</si>
  <si>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</si>
  <si>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</si>
  <si>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</si>
  <si>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</si>
  <si>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</si>
  <si>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</si>
  <si>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</si>
  <si>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</si>
  <si>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</si>
  <si>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</si>
  <si>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</si>
  <si>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</si>
  <si>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</si>
  <si>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</si>
  <si>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</si>
  <si>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</si>
  <si>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</si>
  <si>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</si>
  <si>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</si>
  <si>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</si>
  <si>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</si>
  <si>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</si>
  <si>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</si>
  <si>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</si>
  <si>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</si>
  <si>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</si>
  <si>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</si>
  <si>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</si>
  <si>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</si>
  <si>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</si>
  <si>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</si>
  <si>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</si>
  <si>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</si>
  <si>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</si>
  <si>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</si>
  <si>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</si>
  <si>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</si>
  <si>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</si>
  <si>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</si>
  <si>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</si>
  <si>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</si>
  <si>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</si>
  <si>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</si>
  <si>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</si>
  <si>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</si>
  <si>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</si>
  <si>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</si>
  <si>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</si>
  <si>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</si>
  <si>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</si>
  <si>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</si>
  <si>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</si>
  <si>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</si>
  <si>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</si>
  <si>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</si>
  <si>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</si>
  <si>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</si>
  <si>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</si>
  <si>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</si>
  <si>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</si>
  <si>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</si>
  <si>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</si>
  <si>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</si>
  <si>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</si>
  <si>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</si>
  <si>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</si>
  <si>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</si>
  <si>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</si>
  <si>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</si>
  <si>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</si>
  <si>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</si>
  <si>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</si>
  <si>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</si>
  <si>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</si>
  <si>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</si>
  <si>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</si>
  <si>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</si>
  <si>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</si>
  <si>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</si>
  <si>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</si>
  <si>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</si>
  <si>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</si>
  <si>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</si>
  <si>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</si>
  <si>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</si>
  <si>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</si>
  <si>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</si>
  <si>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</si>
  <si>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</si>
  <si>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</si>
  <si>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</si>
  <si>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</si>
  <si>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</si>
  <si>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</si>
  <si>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</si>
  <si>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</si>
  <si>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</si>
  <si>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</si>
  <si>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</si>
  <si>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</si>
  <si>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</si>
  <si>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</si>
  <si>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</si>
  <si>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</si>
  <si>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</si>
  <si>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</si>
  <si>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</si>
  <si>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</si>
  <si>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</si>
  <si>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</si>
  <si>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</si>
  <si>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</si>
  <si>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</si>
  <si>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</si>
  <si>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</si>
  <si>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</si>
  <si>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</si>
  <si>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</si>
  <si>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</si>
  <si>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</si>
  <si>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</si>
  <si>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</si>
  <si>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</si>
  <si>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</si>
  <si>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</si>
  <si>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</si>
  <si>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</si>
  <si>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</si>
  <si>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</si>
  <si>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</si>
  <si>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</si>
  <si>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</si>
  <si>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</si>
  <si>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</si>
  <si>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</si>
  <si>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</si>
  <si>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</si>
  <si>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</si>
  <si>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</si>
  <si>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</si>
  <si>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</si>
  <si>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</si>
  <si>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</si>
  <si>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</si>
  <si>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</si>
  <si>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</si>
  <si>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</si>
  <si>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</si>
  <si>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</si>
  <si>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</si>
  <si>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</si>
  <si>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</si>
  <si>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</si>
  <si>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</si>
  <si>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</si>
  <si>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</si>
  <si>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</si>
  <si>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</si>
  <si>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</si>
  <si>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</si>
  <si>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</si>
  <si>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</si>
  <si>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</si>
  <si>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</si>
  <si>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</si>
  <si>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</si>
  <si>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</si>
  <si>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</si>
  <si>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</si>
  <si>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</si>
  <si>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</si>
  <si>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</si>
  <si>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</si>
  <si>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</si>
  <si>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</si>
  <si>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</si>
  <si>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</si>
  <si>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</si>
  <si>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</si>
  <si>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</si>
  <si>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</si>
  <si>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</si>
  <si>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</si>
  <si>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</si>
  <si>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</si>
  <si>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</si>
  <si>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</si>
  <si>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</si>
  <si>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</si>
  <si>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</si>
  <si>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</si>
  <si>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</si>
  <si>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</si>
  <si>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</si>
  <si>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</si>
  <si>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</si>
  <si>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</si>
  <si>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</si>
  <si>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</si>
  <si>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</si>
  <si>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</si>
  <si>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</si>
  <si>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</si>
  <si>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</si>
  <si>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</si>
  <si>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</si>
  <si>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</si>
  <si>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</si>
  <si>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</si>
  <si>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</si>
  <si>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</si>
  <si>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</si>
  <si>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</si>
  <si>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</si>
  <si>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</si>
  <si>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</si>
  <si>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</si>
  <si>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</si>
  <si>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</si>
  <si>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</si>
  <si>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</si>
  <si>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</si>
  <si>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</si>
  <si>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</si>
  <si>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</si>
  <si>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</si>
  <si>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</si>
  <si>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</si>
  <si>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</si>
  <si>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</si>
  <si>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</si>
  <si>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</si>
  <si>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</si>
  <si>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</si>
  <si>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</si>
  <si>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</si>
  <si>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</si>
  <si>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</si>
  <si>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</si>
  <si>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</si>
  <si>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</si>
  <si>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</si>
  <si>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</si>
  <si>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</si>
  <si>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</si>
  <si>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</si>
  <si>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</si>
  <si>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</si>
  <si>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</si>
  <si>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</si>
  <si>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</si>
  <si>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</si>
  <si>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</si>
  <si>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</si>
  <si>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</si>
  <si>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</si>
  <si>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</si>
  <si>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</si>
  <si>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</si>
  <si>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</si>
  <si>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</si>
  <si>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</si>
  <si>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</si>
  <si>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</si>
  <si>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</si>
  <si>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</si>
  <si>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</si>
  <si>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</si>
  <si>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</si>
  <si>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</si>
  <si>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</si>
  <si>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</si>
  <si>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</si>
  <si>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</si>
  <si>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</si>
  <si>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</si>
  <si>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</si>
  <si>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</si>
  <si>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</si>
  <si>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</si>
  <si>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</si>
  <si>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</si>
  <si>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</si>
  <si>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</si>
  <si>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</si>
  <si>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</si>
  <si>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</si>
  <si>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</si>
  <si>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</si>
  <si>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</si>
  <si>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</si>
  <si>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</si>
  <si>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</si>
  <si>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</si>
  <si>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</si>
  <si>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</si>
  <si>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</si>
  <si>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</si>
  <si>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</si>
  <si>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</si>
  <si>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</si>
  <si>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</si>
  <si>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</si>
  <si>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</si>
  <si>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</si>
  <si>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</si>
  <si>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</si>
  <si>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</si>
  <si>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</si>
  <si>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</si>
  <si>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</si>
  <si>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</si>
  <si>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</si>
  <si>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</si>
  <si>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</si>
  <si>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</si>
  <si>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</si>
  <si>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</si>
  <si>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</si>
  <si>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</si>
  <si>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</si>
  <si>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</si>
  <si>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</si>
  <si>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</si>
  <si>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</si>
  <si>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</si>
  <si>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</si>
  <si>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</si>
  <si>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</si>
  <si>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</si>
  <si>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</si>
  <si>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</si>
  <si>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</si>
  <si>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</si>
  <si>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</si>
  <si>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</si>
  <si>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</si>
  <si>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</si>
  <si>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</si>
  <si>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</si>
  <si>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</si>
  <si>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</si>
  <si>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</si>
  <si>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</si>
  <si>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</si>
  <si>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</si>
  <si>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</si>
  <si>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</si>
  <si>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</si>
  <si>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</si>
  <si>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</si>
  <si>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</si>
  <si>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</si>
  <si>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</si>
  <si>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</si>
  <si>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</si>
  <si>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</si>
  <si>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</si>
  <si>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</si>
  <si>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</si>
  <si>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</si>
  <si>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</si>
  <si>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</si>
  <si>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</si>
  <si>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</si>
  <si>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</si>
  <si>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</si>
  <si>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</si>
  <si>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</si>
  <si>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</si>
  <si>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</si>
  <si>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</si>
  <si>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</si>
  <si>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</si>
  <si>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</si>
  <si>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</si>
  <si>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</si>
  <si>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</si>
  <si>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</si>
  <si>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</si>
  <si>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</si>
  <si>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</si>
  <si>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</si>
  <si>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</si>
  <si>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</si>
  <si>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</si>
  <si>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</si>
  <si>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</si>
  <si>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</si>
  <si>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</si>
  <si>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</si>
  <si>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</si>
  <si>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</si>
  <si>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</si>
  <si>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</si>
  <si>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</si>
  <si>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</si>
  <si>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</si>
  <si>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</si>
  <si>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</si>
  <si>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</si>
  <si>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</si>
  <si>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</si>
  <si>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</si>
  <si>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</si>
  <si>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</si>
  <si>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</si>
  <si>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</si>
  <si>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</si>
  <si>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</si>
  <si>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</si>
  <si>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</si>
  <si>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</si>
  <si>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</si>
  <si>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</si>
  <si>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</si>
  <si>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</si>
  <si>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</si>
  <si>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</si>
  <si>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</si>
  <si>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</si>
  <si>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</si>
  <si>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</si>
  <si>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</si>
  <si>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</si>
  <si>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</si>
  <si>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</si>
  <si>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</si>
  <si>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</si>
  <si>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</si>
  <si>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</si>
  <si>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</si>
  <si>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</si>
  <si>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</si>
  <si>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</si>
  <si>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</si>
  <si>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</si>
  <si>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</si>
  <si>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</si>
  <si>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</si>
  <si>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</si>
  <si>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</si>
  <si>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</si>
  <si>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</si>
  <si>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</si>
  <si>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</si>
  <si>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</si>
  <si>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</si>
  <si>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</si>
  <si>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</si>
  <si>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</si>
  <si>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</si>
  <si>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</si>
  <si>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</si>
  <si>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</si>
  <si>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</si>
  <si>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</si>
  <si>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</si>
  <si>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</si>
  <si>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</si>
  <si>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</si>
  <si>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</si>
  <si>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</si>
  <si>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</si>
  <si>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</si>
  <si>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</si>
  <si>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</si>
  <si>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</si>
  <si>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</si>
  <si>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</si>
  <si>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</si>
  <si>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</si>
  <si>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</si>
  <si>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</si>
  <si>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</si>
  <si>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</si>
  <si>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</si>
  <si>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</si>
  <si>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</si>
  <si>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</si>
  <si>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</si>
  <si>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</si>
  <si>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</si>
  <si>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</si>
  <si>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</si>
  <si>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</si>
  <si>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</si>
  <si>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</si>
  <si>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</si>
  <si>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</si>
  <si>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</si>
  <si>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</si>
  <si>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</si>
  <si>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</si>
  <si>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</si>
  <si>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</si>
  <si>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</si>
  <si>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</si>
  <si>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</si>
  <si>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</si>
  <si>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</si>
  <si>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</si>
  <si>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</si>
  <si>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</si>
  <si>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</si>
  <si>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</si>
  <si>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</si>
  <si>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</si>
  <si>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</si>
  <si>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</si>
  <si>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</si>
  <si>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</si>
  <si>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</si>
  <si>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</si>
  <si>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</si>
  <si>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</si>
  <si>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</si>
  <si>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</si>
  <si>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</si>
  <si>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</si>
  <si>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</si>
  <si>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</si>
  <si>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</si>
  <si>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</si>
  <si>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</si>
  <si>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</si>
  <si>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</si>
  <si>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</si>
  <si>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</si>
  <si>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</si>
  <si>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</si>
  <si>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</si>
  <si>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</si>
  <si>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</si>
  <si>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</si>
  <si>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</si>
  <si>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</si>
  <si>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</si>
  <si>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</si>
  <si>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</si>
  <si>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</si>
  <si>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</si>
  <si>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</si>
  <si>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</si>
  <si>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</si>
  <si>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</si>
  <si>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</si>
  <si>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</si>
  <si>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</si>
  <si>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</si>
  <si>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</si>
  <si>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</si>
  <si>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</si>
  <si>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</si>
  <si>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</si>
  <si>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</si>
  <si>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</si>
  <si>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</si>
  <si>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</si>
  <si>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</si>
  <si>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</si>
  <si>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</si>
  <si>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</si>
  <si>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</si>
  <si>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</si>
  <si>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</si>
  <si>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</si>
  <si>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</si>
  <si>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</si>
  <si>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</si>
  <si>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</si>
  <si>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</si>
  <si>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</si>
  <si>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</si>
  <si>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</si>
  <si>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</si>
  <si>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</si>
  <si>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</si>
  <si>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</si>
  <si>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</si>
  <si>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</si>
  <si>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</si>
  <si>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</si>
  <si>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</si>
  <si>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</si>
  <si>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</si>
  <si>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</si>
  <si>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</si>
  <si>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</si>
  <si>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</si>
  <si>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</si>
  <si>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</si>
  <si>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</si>
  <si>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</si>
  <si>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</si>
  <si>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</si>
  <si>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</si>
  <si>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</si>
  <si>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</si>
  <si>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</si>
  <si>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</si>
  <si>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</si>
  <si>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</si>
  <si>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</si>
  <si>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</si>
  <si>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</si>
  <si>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</si>
  <si>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</si>
  <si>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</si>
  <si>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</si>
  <si>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</si>
  <si>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</si>
  <si>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</si>
  <si>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</si>
  <si>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</si>
  <si>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</si>
  <si>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</si>
  <si>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</si>
  <si>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</si>
  <si>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</si>
  <si>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</si>
  <si>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</si>
  <si>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</si>
  <si>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</si>
  <si>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</si>
  <si>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</si>
  <si>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</si>
  <si>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</si>
  <si>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</si>
  <si>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</si>
  <si>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</si>
  <si>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</si>
  <si>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</si>
  <si>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</si>
  <si>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</si>
  <si>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</si>
  <si>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</si>
  <si>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</si>
  <si>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</si>
  <si>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</si>
  <si>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</si>
  <si>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</si>
  <si>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</si>
  <si>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</si>
  <si>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</si>
  <si>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</si>
  <si>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</si>
  <si>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</si>
  <si>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</si>
  <si>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</si>
  <si>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</si>
  <si>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</si>
  <si>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</si>
  <si>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</si>
  <si>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</si>
  <si>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</si>
  <si>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</si>
  <si>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</si>
  <si>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</si>
  <si>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</si>
  <si>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</si>
  <si>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</si>
  <si>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</si>
  <si>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</si>
  <si>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</si>
  <si>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</si>
  <si>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</si>
  <si>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</si>
  <si>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</si>
  <si>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</si>
  <si>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</si>
  <si>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</si>
  <si>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</si>
  <si>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</si>
  <si>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</si>
  <si>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</si>
  <si>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</si>
  <si>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</si>
  <si>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</si>
  <si>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</si>
  <si>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</si>
  <si>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</si>
  <si>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</si>
  <si>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</si>
  <si>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</si>
  <si>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</si>
  <si>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</si>
  <si>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</si>
  <si>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</si>
  <si>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</si>
  <si>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</si>
  <si>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</si>
  <si>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</si>
  <si>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</si>
  <si>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</si>
  <si>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</si>
  <si>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</si>
  <si>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</si>
  <si>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</si>
  <si>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</si>
  <si>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</si>
  <si>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</si>
  <si>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</si>
  <si>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</si>
  <si>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</si>
  <si>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</si>
  <si>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</si>
  <si>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</si>
  <si>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</si>
  <si>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</si>
  <si>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</si>
  <si>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</si>
  <si>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</si>
  <si>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</si>
  <si>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</si>
  <si>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</si>
  <si>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</si>
  <si>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</si>
  <si>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</si>
  <si>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</si>
  <si>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</si>
  <si>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</si>
  <si>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</si>
  <si>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</si>
  <si>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</si>
  <si>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</si>
  <si>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</si>
  <si>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</si>
  <si>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</si>
  <si>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</si>
  <si>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</si>
  <si>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</si>
  <si>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</si>
  <si>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</si>
  <si>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</si>
  <si>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</si>
  <si>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</si>
  <si>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</si>
  <si>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</si>
  <si>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</si>
  <si>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</si>
  <si>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</si>
  <si>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</si>
  <si>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</si>
  <si>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</si>
  <si>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</si>
  <si>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</si>
  <si>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</si>
  <si>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</si>
  <si>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</si>
  <si>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</si>
  <si>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</si>
  <si>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</si>
  <si>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</si>
  <si>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</si>
  <si>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</si>
  <si>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</si>
  <si>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</si>
  <si>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</si>
  <si>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</si>
  <si>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</si>
  <si>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</si>
  <si>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</si>
  <si>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</si>
  <si>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</si>
  <si>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</si>
  <si>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</si>
  <si>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</si>
  <si>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</si>
  <si>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</si>
  <si>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</si>
  <si>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</si>
  <si>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</si>
  <si>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</si>
  <si>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</si>
  <si>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</si>
  <si>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</si>
  <si>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</si>
  <si>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</si>
  <si>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</si>
  <si>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</si>
  <si>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</si>
  <si>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</si>
  <si>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</si>
  <si>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</si>
  <si>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</si>
  <si>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</si>
  <si>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</si>
  <si>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</si>
  <si>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</si>
  <si>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</si>
  <si>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</si>
  <si>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</si>
  <si>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</si>
  <si>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</si>
  <si>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</si>
  <si>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</si>
  <si>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</si>
  <si>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</si>
  <si>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</si>
  <si>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</si>
  <si>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</si>
  <si>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</si>
  <si>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</si>
  <si>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</si>
  <si>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</si>
  <si>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</si>
  <si>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</si>
  <si>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</si>
  <si>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</si>
  <si>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</si>
  <si>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</si>
  <si>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</si>
  <si>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</si>
  <si>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</si>
  <si>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</si>
  <si>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</si>
  <si>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</si>
  <si>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</si>
  <si>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</si>
  <si>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</si>
  <si>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</si>
  <si>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</si>
  <si>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</si>
  <si>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</si>
  <si>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</si>
  <si>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</si>
  <si>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</si>
  <si>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</si>
  <si>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</si>
  <si>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</si>
  <si>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</si>
  <si>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</si>
  <si>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</si>
  <si>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</si>
  <si>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</si>
  <si>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</si>
  <si>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</si>
  <si>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</si>
  <si>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</si>
  <si>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</si>
  <si>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</si>
  <si>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</si>
  <si>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</si>
  <si>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</si>
  <si>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</si>
  <si>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</si>
  <si>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</si>
  <si>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</si>
  <si>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</si>
  <si>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</si>
  <si>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</si>
  <si>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</si>
  <si>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</si>
  <si>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</si>
  <si>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</si>
  <si>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</si>
  <si>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</si>
  <si>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</si>
  <si>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</si>
  <si>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</si>
  <si>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</si>
  <si>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</si>
  <si>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</si>
  <si>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</si>
  <si>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</si>
  <si>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</si>
  <si>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</si>
  <si>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</si>
  <si>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</si>
  <si>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</si>
  <si>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</si>
  <si>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</si>
  <si>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</si>
  <si>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</si>
  <si>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</si>
  <si>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</si>
  <si>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</si>
  <si>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</si>
  <si>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</si>
  <si>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</si>
  <si>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</si>
  <si>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</si>
  <si>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</si>
  <si>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</si>
  <si>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</si>
  <si>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</si>
  <si>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</si>
  <si>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</si>
  <si>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</si>
  <si>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</si>
  <si>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</si>
  <si>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</si>
  <si>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</si>
  <si>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</si>
  <si>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</si>
  <si>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</si>
  <si>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</si>
  <si>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</si>
  <si>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</si>
  <si>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</si>
  <si>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</si>
  <si>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</si>
  <si>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</si>
  <si>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</si>
  <si>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</si>
  <si>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</si>
  <si>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</si>
  <si>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</si>
  <si>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</si>
  <si>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</si>
  <si>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</si>
  <si>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</si>
  <si>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</si>
  <si>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</si>
  <si>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</si>
  <si>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</si>
  <si>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</si>
  <si>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</si>
  <si>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</si>
  <si>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</si>
  <si>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</si>
  <si>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</si>
  <si>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</si>
  <si>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</si>
  <si>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</si>
  <si>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</si>
  <si>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</si>
  <si>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</si>
  <si>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</si>
  <si>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</si>
  <si>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</si>
  <si>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</si>
  <si>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</si>
  <si>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</si>
  <si>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</si>
  <si>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</si>
  <si>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</si>
  <si>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</si>
  <si>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</si>
  <si>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</si>
  <si>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</si>
  <si>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</si>
  <si>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</si>
  <si>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</si>
  <si>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</si>
  <si>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</si>
  <si>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</si>
  <si>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</si>
  <si>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</si>
  <si>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</si>
  <si>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</si>
  <si>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</si>
  <si>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</si>
  <si>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</si>
  <si>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</si>
  <si>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</si>
  <si>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</si>
  <si>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</si>
  <si>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</si>
  <si>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</si>
  <si>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</si>
  <si>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</si>
  <si>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</si>
  <si>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</si>
  <si>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</si>
  <si>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</si>
  <si>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</si>
  <si>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</si>
  <si>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</si>
  <si>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</si>
  <si>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</si>
  <si>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</si>
  <si>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</si>
  <si>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</si>
  <si>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</si>
  <si>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</si>
  <si>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</si>
  <si>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</si>
  <si>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</si>
  <si>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</si>
  <si>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</si>
  <si>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</si>
  <si>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</si>
  <si>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</si>
  <si>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</si>
  <si>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</si>
  <si>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</si>
  <si>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</si>
  <si>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</si>
  <si>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</si>
  <si>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</si>
  <si>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</si>
  <si>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</si>
  <si>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</si>
  <si>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</si>
  <si>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</si>
  <si>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</si>
  <si>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</si>
  <si>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</si>
  <si>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</si>
  <si>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</si>
  <si>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</si>
  <si>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</si>
  <si>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</si>
  <si>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</si>
  <si>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</si>
  <si>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</si>
  <si>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</si>
  <si>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</si>
  <si>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</si>
  <si>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</si>
  <si>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</si>
  <si>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</si>
  <si>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</si>
  <si>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</si>
  <si>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</si>
  <si>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</si>
  <si>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</si>
  <si>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</si>
  <si>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</si>
  <si>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</si>
  <si>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</si>
  <si>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</si>
  <si>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</si>
  <si>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</si>
  <si>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</si>
  <si>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</si>
  <si>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</si>
  <si>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</si>
  <si>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</si>
  <si>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</si>
  <si>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</si>
  <si>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</si>
  <si>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</si>
  <si>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</si>
  <si>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</si>
  <si>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</si>
  <si>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</si>
  <si>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</si>
  <si>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</si>
  <si>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</si>
  <si>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</si>
  <si>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</si>
  <si>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</si>
  <si>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</si>
  <si>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</si>
  <si>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</si>
  <si>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</si>
  <si>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</si>
  <si>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</si>
  <si>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</si>
  <si>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</si>
  <si>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</si>
  <si>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</si>
  <si>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</si>
  <si>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</si>
  <si>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</si>
  <si>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</si>
  <si>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</si>
  <si>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</si>
  <si>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</si>
  <si>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</si>
  <si>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</si>
  <si>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</si>
  <si>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</si>
  <si>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</si>
  <si>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</si>
  <si>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</si>
  <si>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</si>
  <si>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</si>
  <si>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</si>
  <si>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</si>
  <si>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</si>
  <si>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</si>
  <si>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</si>
  <si>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</si>
  <si>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</si>
  <si>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</si>
  <si>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</si>
  <si>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</si>
  <si>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</si>
  <si>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</si>
  <si>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</si>
  <si>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</si>
  <si>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</si>
  <si>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</si>
  <si>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</si>
  <si>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</si>
  <si>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</si>
  <si>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</si>
  <si>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</si>
  <si>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</si>
  <si>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</si>
  <si>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</si>
  <si>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</si>
  <si>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</si>
  <si>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</si>
  <si>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</si>
  <si>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</si>
  <si>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</si>
  <si>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</si>
  <si>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</si>
  <si>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</si>
  <si>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</si>
  <si>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</si>
  <si>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</si>
  <si>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</si>
  <si>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</si>
  <si>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</si>
  <si>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</si>
  <si>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</si>
  <si>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</si>
  <si>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</si>
  <si>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</si>
  <si>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</si>
  <si>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</si>
  <si>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</si>
  <si>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</si>
  <si>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</si>
  <si>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</si>
  <si>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</si>
  <si>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</si>
  <si>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</si>
  <si>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</si>
  <si>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</si>
  <si>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</si>
  <si>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</si>
  <si>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</si>
  <si>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</si>
  <si>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</si>
  <si>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</si>
  <si>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</si>
  <si>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</si>
  <si>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</si>
  <si>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</si>
  <si>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</si>
  <si>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</si>
  <si>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</si>
  <si>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</si>
  <si>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</si>
  <si>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</si>
  <si>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</si>
  <si>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</si>
  <si>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</si>
  <si>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</si>
  <si>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</si>
  <si>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</si>
  <si>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</si>
  <si>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</si>
  <si>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</si>
  <si>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</si>
  <si>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</si>
  <si>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</si>
  <si>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</si>
  <si>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</si>
  <si>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</si>
  <si>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</si>
  <si>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</si>
  <si>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</si>
  <si>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</si>
  <si>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</si>
  <si>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</si>
  <si>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</si>
  <si>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</si>
  <si>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</si>
  <si>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</si>
  <si>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</si>
  <si>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</si>
  <si>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</si>
  <si>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</si>
  <si>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</si>
  <si>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</si>
  <si>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</si>
  <si>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</si>
  <si>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</si>
  <si>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</si>
  <si>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</si>
  <si>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</si>
  <si>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</si>
  <si>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</si>
  <si>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</si>
  <si>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</si>
  <si>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</si>
  <si>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</si>
  <si>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</si>
  <si>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</si>
  <si>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</si>
  <si>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</si>
  <si>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</si>
  <si>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</si>
  <si>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</si>
  <si>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</si>
  <si>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</si>
  <si>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</si>
  <si>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</si>
  <si>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</si>
  <si>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</si>
  <si>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</si>
  <si>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</si>
  <si>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</si>
  <si>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</si>
  <si>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</si>
  <si>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</si>
  <si>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</si>
  <si>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</si>
  <si>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</si>
  <si>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</si>
  <si>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</si>
  <si>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</si>
  <si>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</si>
  <si>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</si>
  <si>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</si>
  <si>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</si>
  <si>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</si>
  <si>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</si>
  <si>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</si>
  <si>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</si>
  <si>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</si>
  <si>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</si>
  <si>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</si>
  <si>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</si>
  <si>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</si>
  <si>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</si>
  <si>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</si>
  <si>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</si>
  <si>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</si>
  <si>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</si>
  <si>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</si>
  <si>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</si>
  <si>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</si>
  <si>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</si>
  <si>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</si>
  <si>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</si>
  <si>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</si>
  <si>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</si>
  <si>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</si>
  <si>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</si>
  <si>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</si>
  <si>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</si>
  <si>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</si>
  <si>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</si>
  <si>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</si>
  <si>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</si>
  <si>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</si>
  <si>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</si>
  <si>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</si>
  <si>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</si>
  <si>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</si>
  <si>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</si>
  <si>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</si>
  <si>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</si>
  <si>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</si>
  <si>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</si>
  <si>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</si>
  <si>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</si>
  <si>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</si>
  <si>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</si>
  <si>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</si>
  <si>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</si>
  <si>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</si>
  <si>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</si>
  <si>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</si>
  <si>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</si>
  <si>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</si>
  <si>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</si>
  <si>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</si>
  <si>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</si>
  <si>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</si>
  <si>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</si>
  <si>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</si>
  <si>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</si>
  <si>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</si>
  <si>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</si>
  <si>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</si>
  <si>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</si>
  <si>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</si>
  <si>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</si>
  <si>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</si>
  <si>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</si>
  <si>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</si>
  <si>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</si>
  <si>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</si>
  <si>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</si>
  <si>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</si>
  <si>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</si>
  <si>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</si>
  <si>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</si>
  <si>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</si>
  <si>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</si>
  <si>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</si>
  <si>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</si>
  <si>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</si>
  <si>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</si>
  <si>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</si>
  <si>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</si>
  <si>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</si>
  <si>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</si>
  <si>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</si>
  <si>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</si>
  <si>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</si>
  <si>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</si>
  <si>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</si>
  <si>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</si>
  <si>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</si>
  <si>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</si>
  <si>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</si>
  <si>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</si>
  <si>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</si>
  <si>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</si>
  <si>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</si>
  <si>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</si>
  <si>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</si>
  <si>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</si>
  <si>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</si>
  <si>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</si>
  <si>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</si>
  <si>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</si>
  <si>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</si>
  <si>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</si>
  <si>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</si>
  <si>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</si>
  <si>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</si>
  <si>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</si>
  <si>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</si>
  <si>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</si>
  <si>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</si>
  <si>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</si>
  <si>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</si>
  <si>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</si>
  <si>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</si>
  <si>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</si>
  <si>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</si>
  <si>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</si>
  <si>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</si>
  <si>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</si>
  <si>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</si>
  <si>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</si>
  <si>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</si>
  <si>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</si>
  <si>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</si>
  <si>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</si>
  <si>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</si>
  <si>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</si>
  <si>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</si>
  <si>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</si>
  <si>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</si>
  <si>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</si>
  <si>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</si>
  <si>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</si>
  <si>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</si>
  <si>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</si>
  <si>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</si>
  <si>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</si>
  <si>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</si>
  <si>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</si>
  <si>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</si>
  <si>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</si>
  <si>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</si>
  <si>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</si>
  <si>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</si>
  <si>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</si>
  <si>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</si>
  <si>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</si>
  <si>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</si>
  <si>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</si>
  <si>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</si>
  <si>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</si>
  <si>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</si>
  <si>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</si>
  <si>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</si>
  <si>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</si>
  <si>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</si>
  <si>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</si>
  <si>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</si>
  <si>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</si>
  <si>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</si>
  <si>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</si>
  <si>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</si>
  <si>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</si>
  <si>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</si>
  <si>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</si>
  <si>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</si>
  <si>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</si>
  <si>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</si>
  <si>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</si>
  <si>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</si>
  <si>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</si>
  <si>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</si>
  <si>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</si>
  <si>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</si>
  <si>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</si>
  <si>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</si>
  <si>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</si>
  <si>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</si>
  <si>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</si>
  <si>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</si>
  <si>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</si>
  <si>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</si>
  <si>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</si>
  <si>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</si>
  <si>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</si>
  <si>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</si>
  <si>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</si>
  <si>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</si>
  <si>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</si>
  <si>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</si>
  <si>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</si>
  <si>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</si>
  <si>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</si>
  <si>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</si>
  <si>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</si>
  <si>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</si>
  <si>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</si>
  <si>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</si>
  <si>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</si>
  <si>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</si>
  <si>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</si>
  <si>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</si>
  <si>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</si>
  <si>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</si>
  <si>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</si>
  <si>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</si>
  <si>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</si>
  <si>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</si>
  <si>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</si>
  <si>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</si>
  <si>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</si>
  <si>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</si>
  <si>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</si>
  <si>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</si>
  <si>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</si>
  <si>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</si>
  <si>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</si>
  <si>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</si>
  <si>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</si>
  <si>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</si>
  <si>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</si>
  <si>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</si>
  <si>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</si>
  <si>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</si>
  <si>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</si>
  <si>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</si>
  <si>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</si>
  <si>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</si>
  <si>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</si>
  <si>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</si>
  <si>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</si>
  <si>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</si>
  <si>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</si>
  <si>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</si>
  <si>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</si>
  <si>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</si>
  <si>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</si>
  <si>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</si>
  <si>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</si>
  <si>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</si>
  <si>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</si>
  <si>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</si>
  <si>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</si>
  <si>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</si>
  <si>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</si>
  <si>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</si>
  <si>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</si>
  <si>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</si>
  <si>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</si>
  <si>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</si>
  <si>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</si>
  <si>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</si>
  <si>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</si>
  <si>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</si>
  <si>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</si>
  <si>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</si>
  <si>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</si>
  <si>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</si>
  <si>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</si>
  <si>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</si>
  <si>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</si>
  <si>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</si>
  <si>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</si>
  <si>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</si>
  <si>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</si>
  <si>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</si>
  <si>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</si>
  <si>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</si>
  <si>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</si>
  <si>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</si>
  <si>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</si>
  <si>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</si>
  <si>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</si>
  <si>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</si>
  <si>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</si>
  <si>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</si>
  <si>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</si>
  <si>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</si>
  <si>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</si>
  <si>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</si>
  <si>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</si>
  <si>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</si>
  <si>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</si>
  <si>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</si>
  <si>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</si>
  <si>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</si>
  <si>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</si>
  <si>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</si>
  <si>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</si>
  <si>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</si>
  <si>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</si>
  <si>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</si>
  <si>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</si>
  <si>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</si>
  <si>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</si>
  <si>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</si>
  <si>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</si>
  <si>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</si>
  <si>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</si>
  <si>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</si>
  <si>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</si>
  <si>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</si>
  <si>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</si>
  <si>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</si>
  <si>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</si>
  <si>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</si>
  <si>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</si>
  <si>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</si>
  <si>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</si>
  <si>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</si>
  <si>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</si>
  <si>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</si>
  <si>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</si>
  <si>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</si>
  <si>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</si>
  <si>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</si>
  <si>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</si>
  <si>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</si>
  <si>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</si>
  <si>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</si>
  <si>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</si>
  <si>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</si>
  <si>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</si>
  <si>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</si>
  <si>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</si>
  <si>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</si>
  <si>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</si>
  <si>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</si>
  <si>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</si>
  <si>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</si>
  <si>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</si>
  <si>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</si>
  <si>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</si>
  <si>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</si>
  <si>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</si>
  <si>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</si>
  <si>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</si>
  <si>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</si>
  <si>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</si>
  <si>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</si>
  <si>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</si>
  <si>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</si>
  <si>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</si>
  <si>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</si>
  <si>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</si>
  <si>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</si>
  <si>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</si>
  <si>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</si>
  <si>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</si>
  <si>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</si>
  <si>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</si>
  <si>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</si>
  <si>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</si>
  <si>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</si>
  <si>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</si>
  <si>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</si>
  <si>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</si>
  <si>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</si>
  <si>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</si>
  <si>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</si>
  <si>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</si>
  <si>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</si>
  <si>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</si>
  <si>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</si>
  <si>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</si>
  <si>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</si>
  <si>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</si>
  <si>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</si>
  <si>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</si>
  <si>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</si>
  <si>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</si>
  <si>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</si>
  <si>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</si>
  <si>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</si>
  <si>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</si>
  <si>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</si>
  <si>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</si>
  <si>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</si>
  <si>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</si>
  <si>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</si>
  <si>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</si>
  <si>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</si>
  <si>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</si>
  <si>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</si>
  <si>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</si>
  <si>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</si>
  <si>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</si>
  <si>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</si>
  <si>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</si>
  <si>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</si>
  <si>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</si>
  <si>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</si>
  <si>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</si>
  <si>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</si>
  <si>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</si>
  <si>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</si>
  <si>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</si>
  <si>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</si>
  <si>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</si>
  <si>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</si>
  <si>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</si>
  <si>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</si>
  <si>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</si>
  <si>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</si>
  <si>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</si>
  <si>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</si>
  <si>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</si>
  <si>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</si>
  <si>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</si>
  <si>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</si>
  <si>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</si>
  <si>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</si>
  <si>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</si>
  <si>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</si>
  <si>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</si>
  <si>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</si>
  <si>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</si>
  <si>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</si>
  <si>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</si>
  <si>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</si>
  <si>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</si>
  <si>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</si>
  <si>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</si>
  <si>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</si>
  <si>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</si>
  <si>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</si>
  <si>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</si>
  <si>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</si>
  <si>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</si>
  <si>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</si>
  <si>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</si>
  <si>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</si>
  <si>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</si>
  <si>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</si>
  <si>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</si>
  <si>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</si>
  <si>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</si>
  <si>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</si>
  <si>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</si>
  <si>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</si>
  <si>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</si>
  <si>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</si>
  <si>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</si>
  <si>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</si>
  <si>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</si>
  <si>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</si>
  <si>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</si>
  <si>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</si>
  <si>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</si>
  <si>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</si>
  <si>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</si>
  <si>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</si>
  <si>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</si>
  <si>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</si>
  <si>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</si>
  <si>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</si>
  <si>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</si>
  <si>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</si>
  <si>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</si>
  <si>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</si>
  <si>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</si>
  <si>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</si>
  <si>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</si>
  <si>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</si>
  <si>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</si>
  <si>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</si>
  <si>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</si>
  <si>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</si>
  <si>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</si>
  <si>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</si>
  <si>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</si>
  <si>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</si>
  <si>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</si>
  <si>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</si>
  <si>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</si>
  <si>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</si>
  <si>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</si>
  <si>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</si>
  <si>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</si>
  <si>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</si>
  <si>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</si>
  <si>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</si>
  <si>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</si>
  <si>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</si>
  <si>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</si>
  <si>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</si>
  <si>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</si>
  <si>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</si>
  <si>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</si>
  <si>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</si>
  <si>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</si>
  <si>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</si>
  <si>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</si>
  <si>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</si>
  <si>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</si>
  <si>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</si>
  <si>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</si>
  <si>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</si>
  <si>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</si>
  <si>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</si>
  <si>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</si>
  <si>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</si>
  <si>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</si>
  <si>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</si>
  <si>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</si>
  <si>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</si>
  <si>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</si>
  <si>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</si>
  <si>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</si>
  <si>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</si>
  <si>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</si>
  <si>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</si>
  <si>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</si>
  <si>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</si>
  <si>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</si>
  <si>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</si>
  <si>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</si>
  <si>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</si>
  <si>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</si>
  <si>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</si>
  <si>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</si>
  <si>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</si>
  <si>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</si>
  <si>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</si>
  <si>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</si>
  <si>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</si>
  <si>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</si>
  <si>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</si>
  <si>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</si>
  <si>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</si>
  <si>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</si>
  <si>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</si>
  <si>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</si>
  <si>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</si>
  <si>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</si>
  <si>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</si>
  <si>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</si>
  <si>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</si>
  <si>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</si>
  <si>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</si>
  <si>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</si>
  <si>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</si>
  <si>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</si>
  <si>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</si>
  <si>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</si>
  <si>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</si>
  <si>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</si>
  <si>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</si>
  <si>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</si>
  <si>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</si>
  <si>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</si>
  <si>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</si>
  <si>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</si>
  <si>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</si>
  <si>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</si>
  <si>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</si>
  <si>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</si>
  <si>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</si>
  <si>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</si>
  <si>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</si>
  <si>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</si>
  <si>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</si>
  <si>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</si>
  <si>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</si>
  <si>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</si>
  <si>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</si>
  <si>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</si>
  <si>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</si>
  <si>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</si>
  <si>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</si>
  <si>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</si>
  <si>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</si>
  <si>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</si>
  <si>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</si>
  <si>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</si>
  <si>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</si>
  <si>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</si>
  <si>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</si>
  <si>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</si>
  <si>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</si>
  <si>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</si>
  <si>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</si>
  <si>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</si>
  <si>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</si>
  <si>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</si>
  <si>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</si>
  <si>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</si>
  <si>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</si>
  <si>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</si>
  <si>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</si>
  <si>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</si>
  <si>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</si>
  <si>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</si>
  <si>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</si>
  <si>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</si>
  <si>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</si>
  <si>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</si>
  <si>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</si>
  <si>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</si>
  <si>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</si>
  <si>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</si>
  <si>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</si>
  <si>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</si>
  <si>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</si>
  <si>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</si>
  <si>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</si>
  <si>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</si>
  <si>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</si>
  <si>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</si>
  <si>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</si>
  <si>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</si>
  <si>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</si>
  <si>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</si>
  <si>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</si>
  <si>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</si>
  <si>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</si>
  <si>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</si>
  <si>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</si>
  <si>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</si>
  <si>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</si>
  <si>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</si>
  <si>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</si>
  <si>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</si>
  <si>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</si>
  <si>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</si>
  <si>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</si>
  <si>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</si>
  <si>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</si>
  <si>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</si>
  <si>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</si>
  <si>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</si>
  <si>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</si>
  <si>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</si>
  <si>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</si>
  <si>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</si>
  <si>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</si>
  <si>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</si>
  <si>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</si>
  <si>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</si>
  <si>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</si>
  <si>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</si>
  <si>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</si>
  <si>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</si>
  <si>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</si>
  <si>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</si>
  <si>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</si>
  <si>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</si>
  <si>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</si>
  <si>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</si>
  <si>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</si>
  <si>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</si>
  <si>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</si>
  <si>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</si>
  <si>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</si>
  <si>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</si>
  <si>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</si>
  <si>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</si>
  <si>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</si>
  <si>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</si>
  <si>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</si>
  <si>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</si>
  <si>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</si>
  <si>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</si>
  <si>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</si>
  <si>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</si>
  <si>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</si>
  <si>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</si>
  <si>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</si>
  <si>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</si>
  <si>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</si>
  <si>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</si>
  <si>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</si>
  <si>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</si>
  <si>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</si>
  <si>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</si>
  <si>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</si>
  <si>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</si>
  <si>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</si>
  <si>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</si>
  <si>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</si>
  <si>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</si>
  <si>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</si>
  <si>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</si>
  <si>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</si>
  <si>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</si>
  <si>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</si>
  <si>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</si>
  <si>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</si>
  <si>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</si>
  <si>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</si>
  <si>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</si>
  <si>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</si>
  <si>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</si>
  <si>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</si>
  <si>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</si>
  <si>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</si>
  <si>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</si>
  <si>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</si>
  <si>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</si>
  <si>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</si>
  <si>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</si>
  <si>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</si>
  <si>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</si>
  <si>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</si>
  <si>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</si>
  <si>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</si>
  <si>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</si>
  <si>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</si>
  <si>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</si>
  <si>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</si>
  <si>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</si>
  <si>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</si>
  <si>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</si>
  <si>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</si>
  <si>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</si>
  <si>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</si>
  <si>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</si>
  <si>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</si>
  <si>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</si>
  <si>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</si>
  <si>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</si>
  <si>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</si>
  <si>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</si>
  <si>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</si>
  <si>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</si>
  <si>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</si>
  <si>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</si>
  <si>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</si>
  <si>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</si>
  <si>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</si>
  <si>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</si>
  <si>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</si>
  <si>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</si>
  <si>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</si>
  <si>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</si>
  <si>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</si>
  <si>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</si>
  <si>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</si>
  <si>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</si>
  <si>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</si>
  <si>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</si>
  <si>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</si>
  <si>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</si>
  <si>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</si>
  <si>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</si>
  <si>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</si>
  <si>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</si>
  <si>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</si>
  <si>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</si>
  <si>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</si>
  <si>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</si>
  <si>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</si>
  <si>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</si>
  <si>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</si>
  <si>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</si>
  <si>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</si>
  <si>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</si>
  <si>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</si>
  <si>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</si>
  <si>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</si>
  <si>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</si>
  <si>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</si>
  <si>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</si>
  <si>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</si>
  <si>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</si>
  <si>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</si>
  <si>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</si>
  <si>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</si>
  <si>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</si>
  <si>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</si>
  <si>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</si>
  <si>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</si>
  <si>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</si>
  <si>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</si>
  <si>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</si>
  <si>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</si>
  <si>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</si>
  <si>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</si>
  <si>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</si>
  <si>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</si>
  <si>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</si>
  <si>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</si>
  <si>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</si>
  <si>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</si>
  <si>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</si>
  <si>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</si>
  <si>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</si>
  <si>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</si>
  <si>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</si>
  <si>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</si>
  <si>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</si>
  <si>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</si>
  <si>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</si>
  <si>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</si>
  <si>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</si>
  <si>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</si>
  <si>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</si>
  <si>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</si>
  <si>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</si>
  <si>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</si>
  <si>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</si>
  <si>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</si>
  <si>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</si>
  <si>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</si>
  <si>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</si>
  <si>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</si>
  <si>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</si>
  <si>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</si>
  <si>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</si>
  <si>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</si>
  <si>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</si>
  <si>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</si>
  <si>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</si>
  <si>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</si>
  <si>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</si>
  <si>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</si>
  <si>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</si>
  <si>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</si>
  <si>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</si>
  <si>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</si>
  <si>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</si>
  <si>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</si>
  <si>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</si>
  <si>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</si>
  <si>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</si>
  <si>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</si>
  <si>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</si>
  <si>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</si>
  <si>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</si>
  <si>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</si>
  <si>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</si>
  <si>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</si>
  <si>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</si>
  <si>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</si>
  <si>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</si>
  <si>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</si>
  <si>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</si>
  <si>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</si>
  <si>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</si>
  <si>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</si>
  <si>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</si>
  <si>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</si>
  <si>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</si>
  <si>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</si>
  <si>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</si>
  <si>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</si>
  <si>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</si>
  <si>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</si>
  <si>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</si>
  <si>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</si>
  <si>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</si>
  <si>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</si>
  <si>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</si>
  <si>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</si>
  <si>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</si>
  <si>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</si>
  <si>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</si>
  <si>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</si>
  <si>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</si>
  <si>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</si>
  <si>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</si>
  <si>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</si>
  <si>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</si>
  <si>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</si>
  <si>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</si>
  <si>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</si>
  <si>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</si>
  <si>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</si>
  <si>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</si>
  <si>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</si>
  <si>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</si>
  <si>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</si>
  <si>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</si>
  <si>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</si>
  <si>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</si>
  <si>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</si>
  <si>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</si>
  <si>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</si>
  <si>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</si>
  <si>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</si>
  <si>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</si>
  <si>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</si>
  <si>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</si>
  <si>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</si>
  <si>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</si>
  <si>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</si>
  <si>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</si>
  <si>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</si>
  <si>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</si>
  <si>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</si>
  <si>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</si>
  <si>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</si>
  <si>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</si>
  <si>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</si>
  <si>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</si>
  <si>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</si>
  <si>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</si>
  <si>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</si>
  <si>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</si>
  <si>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</si>
  <si>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</si>
  <si>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</si>
  <si>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</si>
  <si>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</si>
  <si>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</si>
  <si>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</si>
  <si>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</si>
  <si>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</si>
  <si>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</si>
  <si>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</si>
  <si>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</si>
  <si>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</si>
  <si>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</si>
  <si>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</si>
  <si>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</si>
  <si>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</si>
  <si>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</si>
  <si>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</si>
  <si>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</si>
  <si>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</si>
  <si>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</si>
  <si>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</si>
  <si>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</si>
  <si>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</si>
  <si>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</si>
  <si>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</si>
  <si>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</si>
  <si>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</si>
  <si>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</si>
  <si>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</si>
  <si>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</si>
  <si>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</si>
  <si>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</si>
  <si>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</si>
  <si>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</si>
  <si>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</si>
  <si>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</si>
  <si>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</si>
  <si>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</si>
  <si>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</si>
  <si>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</si>
  <si>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</si>
  <si>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</si>
  <si>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</si>
  <si>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</si>
  <si>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</si>
  <si>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</si>
  <si>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</si>
  <si>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</si>
  <si>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</si>
  <si>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</si>
  <si>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</si>
  <si>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</si>
  <si>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</si>
  <si>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</si>
  <si>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</si>
  <si>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</si>
  <si>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</si>
  <si>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</si>
  <si>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</si>
  <si>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</si>
  <si>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</si>
  <si>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</si>
  <si>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</si>
  <si>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</si>
  <si>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</si>
  <si>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</si>
  <si>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</si>
  <si>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</si>
  <si>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</si>
  <si>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</si>
  <si>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</si>
  <si>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</si>
  <si>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</si>
  <si>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</si>
  <si>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</si>
  <si>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</si>
  <si>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</si>
  <si>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</si>
  <si>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</si>
  <si>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</si>
  <si>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</si>
  <si>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</si>
  <si>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</si>
  <si>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</si>
  <si>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</si>
  <si>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</si>
  <si>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</si>
  <si>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</si>
  <si>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</si>
  <si>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</si>
  <si>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</si>
  <si>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</si>
  <si>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</si>
  <si>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</si>
  <si>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</si>
  <si>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</si>
  <si>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</si>
  <si>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</si>
  <si>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</si>
  <si>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</si>
  <si>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</si>
  <si>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</si>
  <si>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</si>
  <si>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</si>
  <si>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</si>
  <si>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</si>
  <si>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</si>
  <si>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</si>
  <si>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</si>
  <si>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</si>
  <si>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</si>
  <si>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</si>
  <si>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</si>
  <si>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</si>
  <si>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</si>
  <si>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</si>
  <si>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</si>
  <si>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</si>
  <si>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</si>
  <si>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</si>
  <si>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</si>
  <si>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</si>
  <si>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</si>
  <si>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</si>
  <si>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</si>
  <si>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</si>
  <si>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</si>
  <si>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</si>
  <si>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</si>
  <si>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</si>
  <si>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</si>
  <si>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</si>
  <si>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</si>
  <si>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</si>
  <si>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</si>
  <si>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</si>
  <si>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</si>
  <si>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</si>
  <si>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</si>
  <si>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</si>
  <si>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</si>
  <si>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</si>
  <si>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</si>
  <si>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</si>
  <si>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</si>
  <si>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</si>
  <si>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</si>
  <si>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</si>
  <si>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</si>
  <si>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</si>
  <si>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</si>
  <si>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</si>
  <si>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</si>
  <si>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</si>
  <si>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</si>
  <si>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</si>
  <si>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</si>
  <si>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</si>
  <si>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</si>
  <si>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</si>
  <si>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</si>
  <si>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</si>
  <si>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</si>
  <si>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</si>
  <si>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</si>
  <si>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</si>
  <si>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</si>
  <si>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</si>
  <si>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</si>
  <si>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</si>
  <si>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</si>
  <si>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</si>
  <si>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</si>
  <si>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</si>
  <si>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</si>
  <si>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</si>
  <si>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</si>
  <si>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</si>
  <si>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</si>
  <si>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</si>
  <si>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</si>
  <si>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</si>
  <si>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</si>
  <si>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</si>
  <si>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</si>
  <si>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</si>
  <si>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</si>
  <si>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</si>
  <si>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</si>
  <si>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</si>
  <si>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</si>
  <si>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</si>
  <si>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</si>
  <si>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</si>
  <si>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</si>
  <si>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</si>
  <si>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</si>
  <si>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</si>
  <si>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</si>
  <si>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</si>
  <si>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</si>
  <si>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</si>
  <si>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</si>
  <si>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</si>
  <si>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</si>
  <si>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</si>
  <si>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</si>
  <si>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</si>
  <si>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</si>
  <si>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</si>
  <si>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</si>
  <si>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</si>
  <si>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</si>
  <si>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</si>
  <si>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</si>
  <si>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</si>
  <si>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</si>
  <si>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</si>
  <si>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</si>
  <si>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</si>
  <si>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</si>
  <si>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</si>
  <si>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</si>
  <si>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</si>
  <si>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</si>
  <si>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</si>
  <si>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</si>
  <si>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</si>
  <si>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</si>
  <si>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</si>
  <si>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</si>
  <si>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</si>
  <si>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</si>
  <si>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</si>
  <si>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</si>
  <si>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</si>
  <si>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</si>
  <si>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</si>
  <si>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</si>
  <si>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</si>
  <si>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</si>
  <si>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</si>
  <si>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</si>
  <si>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</si>
  <si>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</si>
  <si>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</si>
  <si>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</si>
  <si>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</si>
  <si>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</si>
  <si>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</si>
  <si>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</si>
  <si>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</si>
  <si>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</si>
  <si>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</si>
  <si>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</si>
  <si>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</si>
  <si>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</si>
  <si>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</si>
  <si>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</si>
  <si>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</si>
  <si>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</si>
  <si>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</si>
  <si>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</si>
  <si>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</si>
  <si>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</si>
  <si>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</si>
  <si>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</si>
  <si>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</si>
  <si>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</si>
  <si>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</si>
  <si>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</si>
  <si>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</si>
  <si>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</si>
  <si>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</si>
  <si>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</si>
  <si>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</si>
  <si>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</si>
  <si>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</si>
  <si>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</si>
  <si>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</si>
  <si>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</si>
  <si>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</si>
  <si>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</si>
  <si>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</si>
  <si>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</si>
  <si>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</si>
  <si>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</si>
  <si>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</si>
  <si>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</si>
  <si>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</si>
  <si>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</si>
  <si>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</si>
  <si>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</si>
  <si>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</si>
  <si>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</si>
  <si>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</si>
  <si>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</si>
  <si>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</si>
  <si>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</si>
  <si>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</si>
  <si>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</si>
  <si>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</si>
  <si>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</si>
  <si>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</si>
  <si>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</si>
  <si>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</si>
  <si>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</si>
  <si>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</si>
  <si>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</si>
  <si>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</si>
  <si>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</si>
  <si>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</si>
  <si>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</si>
  <si>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</si>
  <si>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</si>
  <si>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</si>
  <si>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</si>
  <si>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</si>
  <si>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</si>
  <si>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</si>
  <si>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</si>
  <si>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</si>
  <si>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</si>
  <si>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</si>
  <si>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</si>
  <si>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</si>
  <si>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</si>
  <si>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</si>
  <si>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</si>
  <si>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</si>
  <si>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</si>
  <si>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</si>
  <si>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</si>
  <si>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</si>
  <si>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</si>
  <si>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</si>
  <si>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</si>
  <si>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</si>
  <si>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</si>
  <si>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</si>
  <si>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</si>
  <si>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</si>
  <si>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</si>
  <si>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</si>
  <si>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</si>
  <si>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</si>
  <si>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</si>
  <si>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</si>
  <si>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</si>
  <si>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</si>
  <si>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</si>
  <si>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</si>
  <si>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</si>
  <si>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</si>
  <si>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</si>
  <si>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</si>
  <si>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</si>
  <si>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</si>
  <si>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</si>
  <si>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</si>
  <si>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</si>
  <si>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</si>
  <si>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</si>
  <si>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</si>
  <si>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</si>
  <si>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</si>
  <si>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</si>
  <si>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</si>
  <si>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</si>
  <si>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</si>
  <si>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</si>
  <si>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</si>
  <si>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</si>
  <si>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</si>
  <si>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</si>
  <si>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</si>
  <si>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</si>
  <si>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</si>
  <si>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</si>
  <si>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</si>
  <si>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</si>
  <si>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</si>
  <si>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</si>
  <si>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</si>
  <si>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</si>
  <si>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</si>
  <si>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</si>
  <si>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</si>
  <si>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</si>
  <si>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</si>
  <si>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</si>
  <si>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</si>
  <si>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</si>
  <si>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</si>
  <si>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</si>
  <si>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</si>
  <si>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</si>
  <si>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</si>
  <si>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</si>
  <si>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</si>
  <si>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</si>
  <si>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</si>
  <si>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</si>
  <si>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</si>
  <si>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</si>
  <si>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</si>
  <si>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</si>
  <si>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</si>
  <si>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</si>
  <si>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</si>
  <si>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</si>
  <si>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</si>
  <si>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</si>
  <si>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</si>
  <si>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</si>
  <si>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</si>
  <si>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</si>
  <si>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</si>
  <si>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</si>
  <si>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</si>
  <si>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</si>
  <si>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</si>
  <si>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</si>
  <si>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</si>
  <si>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</si>
  <si>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</si>
  <si>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</si>
  <si>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</si>
  <si>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</si>
  <si>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</si>
  <si>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</si>
  <si>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</si>
  <si>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</si>
  <si>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</si>
  <si>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</si>
  <si>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</si>
  <si>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</si>
  <si>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</si>
  <si>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</si>
  <si>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</si>
  <si>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</si>
  <si>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</si>
  <si>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</si>
  <si>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</si>
  <si>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</si>
  <si>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</si>
  <si>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</si>
  <si>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</si>
  <si>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</si>
  <si>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</si>
  <si>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</si>
  <si>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</si>
  <si>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</si>
  <si>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</si>
  <si>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</si>
  <si>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</si>
  <si>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</si>
  <si>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</si>
  <si>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</si>
  <si>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</si>
  <si>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</si>
  <si>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</si>
  <si>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</si>
  <si>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</si>
  <si>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</si>
  <si>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</si>
  <si>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</si>
  <si>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</si>
  <si>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</si>
  <si>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</si>
  <si>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</si>
  <si>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</si>
  <si>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</si>
  <si>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</si>
  <si>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</si>
  <si>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</si>
  <si>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</si>
  <si>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</si>
  <si>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</si>
  <si>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</si>
  <si>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</si>
  <si>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</si>
  <si>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</si>
  <si>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</si>
  <si>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</si>
  <si>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</si>
  <si>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</si>
  <si>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</si>
  <si>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</si>
  <si>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</si>
  <si>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</si>
  <si>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</si>
  <si>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</si>
  <si>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</si>
  <si>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</si>
  <si>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</si>
  <si>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</si>
  <si>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</si>
  <si>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</si>
  <si>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</si>
  <si>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</si>
  <si>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</si>
  <si>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</si>
  <si>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</si>
  <si>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</si>
  <si>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</si>
  <si>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</si>
  <si>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</si>
  <si>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</si>
  <si>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</si>
  <si>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</si>
  <si>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</si>
  <si>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</si>
  <si>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</si>
  <si>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</si>
  <si>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</si>
  <si>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</si>
  <si>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</si>
  <si>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</si>
  <si>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</si>
  <si>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</si>
  <si>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</si>
  <si>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</si>
  <si>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</si>
  <si>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</si>
  <si>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</si>
  <si>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</si>
  <si>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</si>
  <si>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</si>
  <si>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</si>
  <si>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</si>
  <si>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</si>
  <si>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</si>
  <si>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</si>
  <si>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</si>
  <si>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</si>
  <si>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</si>
  <si>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</si>
  <si>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</si>
  <si>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</si>
  <si>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</si>
  <si>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</si>
  <si>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</si>
  <si>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</si>
  <si>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</si>
  <si>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</si>
  <si>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</si>
  <si>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</si>
  <si>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</si>
  <si>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</si>
  <si>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</si>
  <si>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</si>
  <si>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</si>
  <si>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</si>
  <si>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</si>
  <si>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</si>
  <si>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</si>
  <si>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</si>
  <si>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</si>
  <si>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</si>
  <si>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</si>
  <si>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</si>
  <si>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</si>
  <si>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</si>
  <si>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</si>
  <si>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</si>
  <si>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</si>
  <si>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</si>
  <si>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</si>
  <si>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</si>
  <si>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</si>
  <si>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</si>
  <si>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</si>
  <si>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</si>
  <si>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</si>
  <si>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</si>
  <si>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</si>
  <si>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</si>
  <si>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</si>
  <si>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</si>
  <si>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</si>
  <si>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</si>
  <si>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</si>
  <si>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</si>
  <si>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</si>
  <si>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</si>
  <si>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</si>
  <si>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</si>
  <si>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</si>
  <si>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</si>
  <si>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</si>
  <si>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</si>
  <si>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</si>
  <si>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</si>
  <si>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</si>
  <si>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</si>
  <si>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</si>
  <si>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</si>
  <si>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</si>
  <si>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</si>
  <si>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</si>
  <si>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</si>
  <si>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</si>
  <si>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</si>
  <si>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</si>
  <si>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</si>
  <si>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</si>
  <si>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</si>
  <si>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</si>
  <si>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</si>
  <si>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</si>
  <si>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</si>
  <si>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</si>
  <si>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</si>
  <si>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</si>
  <si>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</si>
  <si>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</si>
  <si>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</si>
  <si>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</si>
  <si>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</si>
  <si>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</si>
  <si>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</si>
  <si>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</si>
  <si>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</si>
  <si>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</si>
  <si>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</si>
  <si>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</si>
  <si>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</si>
  <si>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</si>
  <si>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</si>
  <si>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</si>
  <si>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</si>
  <si>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</si>
  <si>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</si>
  <si>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</si>
  <si>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</si>
  <si>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</si>
  <si>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</si>
  <si>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</si>
  <si>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</si>
  <si>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</si>
  <si>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</si>
  <si>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</si>
  <si>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</si>
  <si>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</si>
  <si>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</si>
  <si>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</si>
  <si>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</si>
  <si>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</si>
  <si>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</si>
  <si>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</si>
  <si>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</si>
  <si>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</si>
  <si>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</si>
  <si>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</si>
  <si>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</si>
  <si>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</si>
  <si>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</si>
  <si>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</si>
  <si>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</si>
  <si>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</si>
  <si>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</si>
  <si>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</si>
  <si>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</si>
  <si>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</si>
  <si>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</si>
  <si>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</si>
  <si>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</si>
  <si>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</si>
  <si>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</si>
  <si>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</si>
  <si>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</si>
  <si>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</si>
  <si>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</si>
  <si>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</si>
  <si>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</si>
  <si>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</si>
  <si>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</si>
  <si>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</si>
  <si>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</si>
  <si>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</si>
  <si>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</si>
  <si>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</si>
  <si>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</si>
  <si>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</si>
  <si>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</si>
  <si>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</si>
  <si>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</si>
  <si>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</si>
  <si>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</si>
  <si>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</si>
  <si>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</si>
  <si>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</si>
  <si>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</si>
  <si>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</si>
  <si>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</si>
  <si>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</si>
  <si>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</si>
  <si>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</si>
  <si>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</si>
  <si>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</si>
  <si>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</si>
  <si>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</si>
  <si>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</si>
  <si>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</si>
  <si>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</si>
  <si>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</si>
  <si>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</si>
  <si>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</si>
  <si>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</si>
  <si>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</si>
  <si>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</si>
  <si>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</si>
  <si>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</si>
  <si>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</si>
  <si>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</si>
  <si>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</si>
  <si>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</si>
  <si>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</si>
  <si>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</si>
  <si>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</si>
  <si>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</si>
  <si>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</si>
  <si>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</si>
  <si>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</si>
  <si>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</si>
  <si>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</si>
  <si>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</si>
  <si>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</si>
  <si>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</si>
  <si>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</si>
  <si>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</si>
  <si>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</si>
  <si>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</si>
  <si>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</si>
  <si>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</si>
  <si>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</si>
  <si>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</si>
  <si>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</si>
  <si>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</si>
  <si>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</si>
  <si>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</si>
  <si>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</si>
  <si>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</si>
  <si>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</si>
  <si>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</si>
  <si>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</si>
  <si>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</si>
  <si>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</si>
  <si>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</si>
  <si>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</si>
  <si>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</si>
  <si>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</si>
  <si>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</si>
  <si>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</si>
  <si>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</si>
  <si>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</si>
  <si>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</si>
  <si>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</si>
  <si>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</si>
  <si>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</si>
  <si>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</si>
  <si>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</si>
  <si>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</si>
  <si>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</si>
  <si>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</si>
  <si>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</si>
  <si>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</si>
  <si>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</si>
  <si>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</si>
  <si>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</si>
  <si>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</si>
  <si>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</si>
  <si>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</si>
  <si>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</si>
  <si>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</si>
  <si>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</si>
  <si>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</si>
  <si>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</si>
  <si>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</si>
  <si>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</si>
  <si>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</si>
  <si>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</si>
  <si>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</si>
  <si>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</si>
  <si>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</si>
  <si>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</si>
  <si>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</si>
  <si>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</si>
  <si>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</si>
  <si>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</si>
  <si>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</si>
  <si>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</si>
  <si>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</si>
  <si>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</si>
  <si>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</si>
  <si>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</si>
  <si>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</si>
  <si>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</si>
  <si>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</si>
  <si>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</si>
  <si>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</si>
  <si>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</si>
  <si>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</si>
  <si>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</si>
  <si>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</si>
  <si>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</si>
  <si>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</si>
  <si>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</si>
  <si>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</si>
  <si>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</si>
  <si>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</si>
  <si>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</si>
  <si>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</si>
  <si>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</si>
  <si>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</si>
  <si>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</si>
  <si>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</si>
  <si>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</si>
  <si>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</si>
  <si>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</si>
  <si>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</si>
  <si>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</si>
  <si>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</si>
  <si>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</si>
  <si>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</si>
  <si>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</si>
  <si>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</si>
  <si>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</si>
  <si>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</si>
  <si>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</si>
  <si>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</si>
  <si>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</si>
  <si>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</si>
  <si>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</si>
  <si>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</si>
  <si>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</si>
  <si>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</si>
  <si>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</si>
  <si>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</si>
  <si>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</si>
  <si>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</si>
  <si>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</si>
  <si>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</si>
  <si>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</si>
  <si>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</si>
  <si>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</si>
  <si>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</si>
  <si>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</si>
  <si>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</si>
  <si>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</si>
  <si>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</si>
  <si>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</si>
  <si>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</si>
  <si>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</si>
  <si>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</si>
  <si>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</si>
  <si>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</si>
  <si>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</si>
  <si>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</si>
  <si>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</si>
  <si>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</si>
  <si>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</si>
  <si>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</si>
  <si>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</si>
  <si>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</si>
  <si>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</si>
  <si>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</si>
  <si>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</si>
  <si>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</si>
  <si>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</si>
  <si>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</si>
  <si>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</si>
  <si>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</si>
  <si>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</si>
  <si>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</si>
  <si>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</si>
  <si>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</si>
  <si>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</si>
  <si>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</si>
  <si>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</si>
  <si>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</si>
  <si>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</si>
  <si>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</si>
  <si>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</si>
  <si>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</si>
  <si>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</si>
  <si>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</si>
  <si>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</si>
  <si>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</si>
  <si>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</si>
  <si>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</si>
  <si>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</si>
  <si>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</si>
  <si>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</si>
  <si>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</si>
  <si>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</si>
  <si>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</si>
  <si>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</si>
  <si>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</si>
  <si>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</si>
  <si>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</si>
  <si>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</si>
  <si>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</si>
  <si>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</si>
  <si>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</si>
  <si>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</si>
  <si>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</si>
  <si>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</si>
  <si>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</si>
  <si>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</si>
  <si>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</si>
  <si>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</si>
  <si>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</si>
  <si>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</si>
  <si>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</si>
  <si>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</si>
  <si>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</si>
  <si>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</si>
  <si>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</si>
  <si>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</si>
  <si>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</si>
  <si>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</si>
  <si>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</si>
  <si>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</si>
  <si>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</si>
  <si>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</si>
  <si>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</si>
  <si>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</si>
  <si>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</si>
  <si>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</si>
  <si>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</si>
  <si>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</si>
  <si>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</si>
  <si>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</si>
  <si>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</si>
  <si>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</si>
  <si>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</si>
  <si>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</si>
  <si>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</si>
  <si>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</si>
  <si>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</si>
  <si>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</si>
  <si>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</si>
  <si>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</si>
  <si>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</si>
  <si>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</si>
  <si>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</si>
  <si>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</si>
  <si>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</si>
  <si>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</si>
  <si>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</si>
  <si>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</si>
  <si>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</si>
  <si>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</si>
  <si>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</si>
  <si>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</si>
  <si>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</si>
  <si>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</si>
  <si>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</si>
  <si>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</si>
  <si>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</si>
  <si>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</si>
  <si>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</si>
  <si>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</si>
  <si>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</si>
  <si>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</si>
  <si>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</si>
  <si>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</si>
  <si>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</si>
  <si>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</si>
  <si>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</si>
  <si>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</si>
  <si>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</si>
  <si>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</si>
  <si>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</si>
  <si>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</si>
  <si>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</si>
  <si>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</si>
  <si>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</si>
  <si>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</si>
  <si>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</si>
  <si>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</si>
  <si>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</si>
  <si>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</si>
  <si>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</si>
  <si>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</si>
  <si>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</si>
  <si>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</si>
  <si>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</si>
  <si>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</si>
  <si>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</si>
  <si>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</si>
  <si>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</si>
  <si>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</si>
  <si>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</si>
  <si>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</si>
  <si>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</si>
  <si>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</si>
  <si>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</si>
  <si>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</si>
  <si>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</si>
  <si>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</si>
  <si>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</si>
  <si>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</si>
  <si>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</si>
  <si>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</si>
  <si>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</si>
  <si>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</si>
  <si>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</si>
  <si>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</si>
  <si>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</si>
  <si>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</si>
  <si>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</si>
  <si>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</si>
  <si>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</si>
  <si>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</si>
  <si>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</si>
  <si>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</si>
  <si>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</si>
  <si>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</si>
  <si>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</si>
  <si>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</si>
  <si>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</si>
  <si>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</si>
  <si>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</si>
  <si>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</si>
  <si>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</si>
  <si>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</si>
  <si>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</si>
  <si>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</si>
  <si>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</si>
  <si>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</si>
  <si>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</si>
  <si>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</si>
  <si>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</si>
  <si>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</si>
  <si>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</si>
  <si>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</si>
  <si>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</si>
  <si>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</si>
  <si>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</si>
  <si>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</si>
  <si>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</si>
  <si>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</si>
  <si>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</si>
  <si>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</si>
  <si>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</si>
  <si>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</si>
  <si>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</si>
  <si>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</si>
  <si>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</si>
  <si>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</si>
  <si>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</si>
  <si>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</si>
  <si>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</si>
  <si>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</si>
  <si>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</si>
  <si>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</si>
  <si>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</si>
  <si>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</si>
  <si>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</si>
  <si>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</si>
  <si>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</si>
  <si>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</si>
  <si>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</si>
  <si>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</si>
  <si>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</si>
  <si>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</si>
  <si>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</si>
  <si>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</si>
  <si>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</si>
  <si>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</si>
  <si>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</si>
  <si>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</si>
  <si>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</si>
  <si>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</si>
  <si>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</si>
  <si>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</si>
  <si>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</si>
  <si>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</si>
  <si>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</si>
  <si>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</si>
  <si>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</si>
  <si>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</si>
  <si>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</si>
  <si>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</si>
  <si>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</si>
  <si>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</si>
  <si>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</si>
  <si>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</si>
  <si>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</si>
  <si>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</si>
  <si>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</si>
  <si>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</si>
  <si>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</si>
  <si>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</si>
  <si>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</si>
  <si>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</si>
  <si>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</si>
  <si>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</si>
  <si>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</si>
  <si>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</si>
  <si>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</si>
  <si>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</si>
  <si>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</si>
  <si>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</si>
  <si>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</si>
  <si>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</si>
  <si>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</si>
  <si>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</si>
  <si>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</si>
  <si>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</si>
  <si>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</si>
  <si>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</si>
  <si>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</si>
  <si>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</si>
  <si>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</si>
  <si>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</si>
  <si>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</si>
  <si>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</si>
  <si>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</si>
  <si>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</si>
  <si>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</si>
  <si>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</si>
  <si>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</si>
  <si>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</si>
  <si>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</si>
  <si>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</si>
  <si>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</si>
  <si>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</si>
  <si>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</si>
  <si>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</si>
  <si>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</si>
  <si>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</si>
  <si>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</si>
  <si>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</si>
  <si>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</si>
  <si>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</si>
  <si>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</si>
  <si>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</si>
  <si>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</si>
  <si>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</si>
  <si>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</si>
  <si>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</si>
  <si>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</si>
  <si>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</si>
  <si>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</si>
  <si>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</si>
  <si>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</si>
  <si>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</si>
  <si>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</si>
  <si>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</si>
  <si>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</si>
  <si>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</si>
  <si>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</si>
  <si>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</si>
  <si>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</si>
  <si>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</si>
  <si>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</si>
  <si>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</si>
  <si>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</si>
  <si>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</si>
  <si>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</si>
  <si>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</si>
  <si>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</si>
  <si>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</si>
  <si>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</si>
  <si>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</si>
  <si>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</si>
  <si>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</si>
  <si>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</si>
  <si>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</si>
  <si>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</si>
  <si>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</si>
  <si>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</si>
  <si>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</si>
  <si>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</si>
  <si>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</si>
  <si>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</si>
  <si>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</si>
  <si>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</si>
  <si>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</si>
  <si>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</si>
  <si>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</si>
  <si>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</si>
  <si>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</si>
  <si>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</si>
  <si>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</si>
  <si>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</si>
  <si>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</si>
  <si>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</si>
  <si>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</si>
  <si>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</si>
  <si>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</si>
  <si>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</si>
  <si>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</si>
  <si>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</si>
  <si>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</si>
  <si>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</si>
  <si>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</si>
  <si>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</si>
  <si>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</si>
  <si>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</si>
  <si>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</si>
  <si>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</si>
  <si>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</si>
  <si>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</si>
  <si>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</si>
  <si>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</si>
  <si>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</si>
  <si>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</si>
  <si>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</si>
  <si>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</si>
  <si>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</si>
  <si>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</si>
  <si>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</si>
  <si>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</si>
  <si>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</si>
  <si>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</si>
  <si>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</si>
  <si>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</si>
  <si>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</si>
  <si>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</si>
  <si>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</si>
  <si>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</si>
  <si>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</si>
  <si>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</si>
  <si>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</si>
  <si>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</si>
  <si>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</si>
  <si>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</si>
  <si>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</si>
  <si>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</si>
  <si>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</si>
  <si>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</si>
  <si>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</si>
  <si>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</si>
  <si>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</si>
  <si>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</si>
  <si>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</si>
  <si>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</si>
  <si>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</si>
  <si>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</si>
  <si>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</si>
  <si>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</si>
  <si>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</si>
  <si>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</si>
  <si>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</si>
  <si>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</si>
  <si>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</si>
  <si>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</si>
  <si>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</si>
  <si>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</si>
  <si>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</si>
  <si>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</si>
  <si>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</si>
  <si>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</si>
  <si>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</si>
  <si>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</si>
  <si>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</si>
  <si>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</si>
  <si>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</si>
  <si>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</si>
  <si>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</si>
  <si>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</si>
  <si>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</si>
  <si>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</si>
  <si>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</si>
  <si>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</si>
  <si>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</si>
  <si>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</si>
  <si>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</si>
  <si>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</si>
  <si>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</si>
  <si>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</si>
  <si>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</si>
  <si>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</si>
  <si>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</si>
  <si>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</si>
  <si>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</si>
  <si>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</si>
  <si>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</si>
  <si>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</si>
  <si>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</si>
  <si>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</si>
  <si>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</si>
  <si>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</si>
  <si>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</si>
  <si>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</si>
  <si>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</si>
  <si>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</si>
  <si>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</si>
  <si>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</si>
  <si>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</si>
  <si>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</si>
  <si>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</si>
  <si>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</si>
  <si>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</si>
  <si>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</si>
  <si>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</si>
  <si>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</si>
  <si>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</si>
  <si>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</si>
  <si>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</si>
  <si>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</si>
  <si>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</si>
  <si>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</si>
  <si>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</si>
  <si>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</si>
  <si>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</si>
  <si>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</si>
  <si>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</si>
  <si>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</si>
  <si>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</si>
  <si>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</si>
  <si>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</si>
  <si>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</si>
  <si>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</si>
  <si>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</si>
  <si>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</si>
  <si>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</si>
  <si>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</si>
  <si>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</si>
  <si>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</si>
  <si>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</si>
  <si>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</si>
  <si>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</si>
  <si>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</si>
  <si>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</si>
  <si>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</si>
  <si>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</si>
  <si>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</si>
  <si>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</si>
  <si>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</si>
  <si>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</si>
  <si>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</si>
  <si>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</si>
  <si>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</si>
  <si>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</si>
  <si>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</si>
  <si>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</si>
  <si>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</si>
  <si>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</si>
  <si>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</si>
  <si>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</si>
  <si>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</si>
  <si>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</si>
  <si>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</si>
  <si>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</si>
  <si>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</si>
  <si>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</si>
  <si>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</si>
  <si>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</si>
  <si>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</si>
  <si>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</si>
  <si>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</si>
  <si>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</si>
  <si>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</si>
  <si>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</si>
  <si>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</si>
  <si>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</si>
  <si>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</si>
  <si>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</si>
  <si>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</si>
  <si>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</si>
  <si>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</si>
  <si>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</si>
  <si>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</si>
  <si>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</si>
  <si>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</si>
  <si>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</si>
  <si>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</si>
  <si>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</si>
  <si>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</si>
  <si>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</si>
  <si>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</si>
  <si>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</si>
  <si>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</si>
  <si>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</si>
  <si>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</si>
  <si>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</si>
  <si>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</si>
  <si>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</si>
  <si>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</si>
  <si>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</si>
  <si>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</si>
  <si>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</si>
  <si>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</si>
  <si>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</si>
  <si>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</si>
  <si>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</si>
  <si>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</si>
  <si>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</si>
  <si>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</si>
  <si>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</si>
  <si>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</si>
  <si>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</si>
  <si>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</si>
  <si>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</si>
  <si>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</si>
  <si>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</si>
  <si>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</si>
  <si>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</si>
  <si>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</si>
  <si>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</si>
  <si>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</si>
  <si>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</si>
  <si>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</si>
  <si>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</si>
  <si>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</si>
  <si>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</si>
  <si>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</si>
  <si>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</si>
  <si>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</si>
  <si>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</si>
  <si>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</si>
  <si>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</si>
  <si>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</si>
  <si>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</si>
  <si>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</si>
  <si>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</si>
  <si>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</si>
  <si>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</si>
  <si>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</si>
  <si>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</si>
  <si>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</si>
  <si>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</si>
  <si>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</si>
  <si>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</si>
  <si>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</si>
  <si>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</si>
  <si>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</si>
  <si>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</si>
  <si>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</si>
  <si>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</si>
  <si>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</si>
  <si>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</si>
  <si>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</si>
  <si>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</si>
  <si>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</si>
  <si>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</si>
  <si>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</si>
  <si>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</si>
  <si>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</si>
  <si>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</si>
  <si>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</si>
  <si>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</si>
  <si>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</si>
  <si>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</si>
  <si>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</si>
  <si>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</si>
  <si>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</si>
  <si>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</si>
  <si>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</si>
  <si>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</si>
  <si>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</si>
  <si>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</si>
  <si>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</si>
  <si>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</si>
  <si>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</si>
  <si>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</si>
  <si>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</si>
  <si>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</si>
  <si>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</si>
  <si>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</si>
  <si>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</si>
  <si>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</si>
  <si>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</si>
  <si>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</si>
  <si>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</si>
  <si>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</si>
  <si>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</si>
  <si>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</si>
  <si>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</si>
  <si>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</si>
  <si>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</si>
  <si>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</si>
  <si>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</si>
  <si>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</si>
  <si>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</si>
  <si>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</si>
  <si>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</si>
  <si>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</si>
  <si>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</si>
  <si>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</si>
  <si>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</si>
  <si>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</si>
  <si>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</si>
  <si>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</si>
  <si>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</si>
  <si>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</si>
  <si>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</si>
  <si>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</si>
  <si>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</si>
  <si>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</si>
  <si>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</si>
  <si>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</si>
  <si>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</si>
  <si>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</si>
  <si>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</si>
  <si>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</si>
  <si>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</si>
  <si>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</si>
  <si>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</si>
  <si>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</si>
  <si>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</si>
  <si>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</si>
  <si>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</si>
  <si>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</si>
  <si>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</si>
  <si>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</si>
  <si>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</si>
  <si>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</si>
  <si>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</si>
  <si>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</si>
  <si>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</si>
  <si>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</si>
  <si>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</si>
  <si>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</si>
  <si>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</si>
  <si>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</si>
  <si>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</si>
  <si>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</si>
  <si>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</si>
  <si>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</si>
  <si>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</si>
  <si>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</si>
  <si>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</si>
  <si>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</si>
  <si>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</si>
  <si>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</si>
  <si>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</si>
  <si>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</si>
  <si>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</si>
  <si>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</si>
  <si>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</si>
  <si>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</si>
  <si>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</si>
  <si>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</si>
  <si>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</si>
  <si>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</si>
  <si>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</si>
  <si>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</si>
  <si>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</si>
  <si>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</si>
  <si>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</si>
  <si>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</si>
  <si>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</si>
  <si>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</si>
  <si>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</si>
  <si>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</si>
  <si>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</si>
  <si>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</si>
  <si>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</si>
  <si>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</si>
  <si>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</si>
  <si>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</si>
  <si>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</si>
  <si>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</si>
  <si>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</si>
  <si>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</si>
  <si>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</si>
  <si>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</si>
  <si>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</si>
  <si>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</si>
  <si>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</si>
  <si>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</si>
  <si>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</si>
  <si>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</si>
  <si>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</si>
  <si>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</si>
  <si>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</si>
  <si>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</si>
  <si>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</si>
  <si>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</si>
  <si>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</si>
  <si>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</si>
  <si>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</si>
  <si>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</si>
  <si>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</si>
  <si>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</si>
  <si>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</si>
  <si>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</si>
  <si>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</si>
  <si>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</si>
  <si>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</si>
  <si>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</si>
  <si>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</si>
  <si>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</si>
  <si>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</si>
  <si>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</si>
  <si>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</si>
  <si>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</si>
  <si>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</si>
  <si>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</si>
  <si>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</si>
  <si>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</si>
  <si>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</si>
  <si>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</si>
  <si>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</si>
  <si>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</si>
  <si>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</si>
  <si>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</si>
  <si>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</si>
  <si>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</si>
  <si>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</si>
  <si>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</si>
  <si>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</si>
  <si>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</si>
  <si>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</si>
  <si>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</si>
  <si>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</si>
  <si>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</si>
  <si>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</si>
  <si>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</si>
  <si>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</si>
  <si>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</si>
  <si>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</si>
  <si>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</si>
  <si>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</si>
  <si>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</si>
  <si>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</si>
  <si>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</si>
  <si>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</si>
  <si>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</si>
  <si>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</si>
  <si>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</si>
  <si>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</si>
  <si>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</si>
  <si>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</si>
  <si>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</si>
  <si>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</si>
  <si>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</si>
  <si>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</si>
  <si>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</si>
  <si>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</si>
  <si>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</si>
  <si>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</si>
  <si>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</si>
  <si>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</si>
  <si>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</si>
  <si>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</si>
  <si>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</si>
  <si>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</si>
  <si>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</si>
  <si>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</si>
  <si>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</si>
  <si>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</si>
  <si>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</si>
  <si>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</si>
  <si>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</si>
  <si>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</si>
  <si>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</si>
  <si>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</si>
  <si>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</si>
  <si>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</si>
  <si>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</si>
  <si>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</si>
  <si>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</si>
  <si>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</si>
  <si>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</si>
  <si>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</si>
  <si>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</si>
  <si>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</si>
  <si>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</si>
  <si>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</si>
  <si>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</si>
  <si>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</si>
  <si>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</si>
  <si>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</si>
  <si>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</si>
  <si>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</si>
  <si>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</si>
  <si>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</si>
  <si>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</si>
  <si>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</si>
  <si>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</si>
  <si>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</si>
  <si>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</si>
  <si>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</si>
  <si>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</si>
  <si>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</si>
  <si>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</si>
  <si>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</si>
  <si>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</si>
  <si>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</si>
  <si>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</si>
  <si>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</si>
  <si>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</si>
  <si>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</si>
  <si>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</si>
  <si>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</si>
  <si>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</si>
  <si>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</si>
  <si>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</si>
  <si>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</si>
  <si>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</si>
  <si>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</si>
  <si>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</si>
  <si>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</si>
  <si>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</si>
  <si>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</si>
  <si>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</si>
  <si>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</si>
  <si>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</si>
  <si>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</si>
  <si>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</si>
  <si>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</si>
  <si>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</si>
  <si>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</si>
  <si>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</si>
  <si>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</si>
  <si>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</si>
  <si>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</si>
  <si>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</si>
  <si>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</si>
  <si>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</si>
  <si>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</si>
  <si>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</si>
  <si>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</si>
  <si>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</si>
  <si>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</si>
  <si>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</si>
  <si>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</si>
  <si>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</si>
  <si>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</si>
  <si>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</si>
  <si>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</si>
  <si>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</si>
  <si>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</si>
  <si>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</si>
  <si>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</si>
  <si>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</si>
  <si>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</si>
  <si>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</si>
  <si>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</si>
  <si>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</si>
  <si>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</si>
  <si>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</si>
  <si>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</si>
  <si>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</si>
  <si>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</si>
  <si>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</si>
  <si>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</si>
  <si>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</si>
  <si>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</si>
  <si>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</si>
  <si>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</si>
  <si>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</si>
  <si>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</si>
  <si>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</si>
  <si>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</si>
  <si>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</si>
  <si>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</si>
  <si>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</si>
  <si>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</si>
  <si>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</si>
  <si>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</si>
  <si>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</si>
  <si>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</si>
  <si>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</si>
  <si>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</si>
  <si>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</si>
  <si>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</si>
  <si>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</si>
  <si>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</si>
  <si>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</si>
  <si>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</si>
  <si>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</si>
  <si>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</si>
  <si>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</si>
  <si>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</si>
  <si>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</si>
  <si>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</si>
  <si>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</si>
  <si>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</si>
  <si>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</si>
  <si>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</si>
  <si>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</si>
  <si>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</si>
  <si>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</si>
  <si>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</si>
  <si>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</si>
  <si>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</si>
  <si>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</si>
  <si>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</si>
  <si>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</si>
  <si>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</si>
  <si>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</si>
  <si>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</si>
  <si>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</si>
  <si>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</si>
  <si>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</si>
  <si>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</si>
  <si>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</si>
  <si>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</si>
  <si>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</si>
  <si>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</si>
  <si>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</si>
  <si>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</si>
  <si>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</si>
  <si>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</si>
  <si>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</si>
  <si>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</si>
  <si>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</si>
  <si>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</si>
  <si>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</si>
  <si>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</si>
  <si>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</si>
  <si>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</si>
  <si>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</si>
  <si>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</si>
  <si>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</si>
  <si>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</si>
  <si>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</si>
  <si>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</si>
  <si>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</si>
  <si>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</si>
  <si>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</si>
  <si>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</si>
  <si>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</si>
  <si>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</si>
  <si>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</si>
  <si>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</si>
  <si>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</si>
  <si>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</si>
  <si>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</si>
  <si>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</si>
  <si>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</si>
  <si>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</si>
  <si>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</si>
  <si>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</si>
  <si>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</si>
  <si>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</si>
  <si>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</si>
  <si>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</si>
  <si>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</si>
  <si>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</si>
  <si>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</si>
  <si>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</si>
  <si>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</si>
  <si>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</si>
  <si>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</si>
  <si>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</si>
  <si>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</si>
  <si>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</si>
  <si>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</si>
  <si>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</si>
  <si>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</si>
  <si>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</si>
  <si>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</si>
  <si>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</si>
  <si>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</si>
  <si>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</si>
  <si>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</si>
  <si>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</si>
  <si>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</si>
  <si>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</si>
  <si>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</si>
  <si>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</si>
  <si>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</si>
  <si>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</si>
  <si>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</si>
  <si>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</si>
  <si>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</si>
  <si>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</si>
  <si>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</si>
  <si>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</si>
  <si>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</si>
  <si>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</si>
  <si>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</si>
  <si>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</si>
  <si>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</si>
  <si>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</si>
  <si>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</si>
  <si>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</si>
  <si>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</si>
  <si>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</si>
  <si>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</si>
  <si>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</si>
  <si>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</si>
  <si>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</si>
  <si>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</si>
  <si>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</si>
  <si>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</si>
  <si>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</si>
  <si>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</si>
  <si>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</si>
  <si>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</si>
  <si>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</si>
  <si>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</si>
  <si>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</si>
  <si>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</si>
  <si>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</si>
  <si>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</si>
  <si>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</si>
  <si>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</si>
  <si>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</si>
  <si>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</si>
  <si>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</si>
  <si>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</si>
  <si>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</si>
  <si>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</si>
  <si>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</si>
  <si>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</si>
  <si>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</si>
  <si>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</si>
  <si>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</si>
  <si>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</si>
  <si>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</si>
  <si>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</si>
  <si>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</si>
  <si>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</si>
  <si>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</si>
  <si>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</si>
  <si>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</si>
  <si>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</si>
  <si>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</si>
  <si>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</si>
  <si>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</si>
  <si>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</si>
  <si>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</si>
  <si>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</si>
  <si>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</si>
  <si>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</si>
  <si>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</si>
  <si>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</si>
  <si>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</si>
  <si>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</si>
  <si>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</si>
  <si>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</si>
  <si>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</si>
  <si>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</si>
  <si>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</si>
  <si>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</si>
  <si>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</si>
  <si>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</si>
  <si>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</si>
  <si>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</si>
  <si>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</si>
  <si>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</si>
  <si>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</si>
  <si>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</si>
  <si>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</si>
  <si>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</si>
  <si>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</si>
  <si>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</si>
  <si>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</si>
  <si>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</si>
  <si>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</si>
  <si>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</si>
  <si>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</si>
  <si>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</si>
  <si>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</si>
  <si>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</si>
  <si>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</si>
  <si>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</si>
  <si>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</si>
  <si>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</si>
  <si>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</si>
  <si>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</si>
  <si>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</si>
  <si>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</si>
  <si>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</si>
  <si>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</si>
  <si>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</si>
  <si>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</si>
  <si>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</si>
  <si>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</si>
  <si>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</si>
  <si>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</si>
  <si>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</si>
  <si>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</si>
  <si>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</si>
  <si>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</si>
  <si>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</si>
  <si>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</si>
  <si>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</si>
  <si>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</si>
  <si>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</si>
  <si>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</si>
  <si>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</si>
  <si>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</si>
  <si>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</si>
  <si>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</si>
  <si>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</si>
  <si>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</si>
  <si>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</si>
  <si>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</si>
  <si>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</si>
  <si>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</si>
  <si>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</si>
  <si>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</si>
  <si>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</si>
  <si>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</si>
  <si>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</si>
  <si>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</si>
  <si>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</si>
  <si>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</si>
  <si>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</si>
  <si>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</si>
  <si>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</si>
  <si>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</si>
  <si>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</si>
  <si>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</si>
  <si>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</si>
  <si>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</si>
  <si>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</si>
  <si>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</si>
  <si>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</si>
  <si>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</si>
  <si>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</si>
  <si>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</si>
  <si>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</si>
  <si>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</si>
  <si>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</si>
  <si>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</si>
  <si>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</si>
  <si>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</si>
  <si>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</si>
  <si>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</si>
  <si>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</si>
  <si>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</si>
  <si>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</si>
  <si>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</si>
  <si>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</si>
  <si>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</si>
  <si>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</si>
  <si>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</si>
  <si>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</si>
  <si>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</si>
  <si>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</si>
  <si>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</si>
  <si>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</si>
  <si>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</si>
  <si>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</si>
  <si>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</si>
  <si>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</si>
  <si>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</si>
  <si>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</si>
  <si>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</si>
  <si>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</si>
  <si>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</si>
  <si>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</si>
  <si>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</si>
  <si>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</si>
  <si>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</si>
  <si>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</si>
  <si>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</si>
  <si>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</si>
  <si>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</si>
  <si>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</si>
  <si>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</si>
  <si>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</si>
  <si>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</si>
  <si>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</si>
  <si>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</si>
  <si>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</si>
  <si>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</si>
  <si>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</si>
  <si>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</si>
  <si>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</si>
  <si>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</si>
  <si>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</si>
  <si>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</si>
  <si>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</si>
  <si>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</si>
  <si>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</si>
  <si>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</si>
  <si>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</si>
  <si>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</si>
  <si>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</si>
  <si>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</si>
  <si>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</si>
  <si>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</si>
  <si>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</si>
  <si>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</si>
  <si>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</si>
  <si>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</si>
  <si>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</si>
  <si>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</si>
  <si>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</si>
  <si>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</si>
  <si>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</si>
  <si>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</si>
  <si>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</si>
  <si>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</si>
  <si>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</si>
  <si>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</si>
  <si>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</si>
  <si>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</si>
  <si>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</si>
  <si>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</si>
  <si>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</si>
  <si>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</si>
  <si>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</si>
  <si>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</si>
  <si>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</si>
  <si>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</si>
  <si>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</si>
  <si>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</si>
  <si>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</si>
  <si>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</si>
  <si>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</si>
  <si>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</si>
  <si>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</si>
  <si>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</si>
  <si>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</si>
  <si>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</si>
  <si>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</si>
  <si>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</si>
  <si>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</si>
  <si>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</si>
  <si>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</si>
  <si>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</si>
  <si>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</si>
  <si>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</si>
  <si>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</si>
  <si>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</si>
  <si>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</si>
  <si>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</si>
  <si>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</si>
  <si>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</si>
  <si>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</si>
  <si>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</si>
  <si>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</si>
  <si>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</si>
  <si>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</si>
  <si>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</si>
  <si>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</si>
  <si>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</si>
  <si>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</si>
  <si>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</si>
  <si>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</si>
  <si>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</si>
  <si>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</si>
  <si>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</si>
  <si>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</si>
  <si>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</si>
  <si>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</si>
  <si>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</si>
  <si>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</si>
  <si>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</si>
  <si>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</si>
  <si>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</si>
  <si>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</si>
  <si>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</si>
  <si>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</si>
  <si>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</si>
  <si>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</si>
  <si>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</si>
  <si>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</si>
  <si>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</si>
  <si>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</si>
  <si>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</si>
  <si>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</si>
  <si>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</si>
  <si>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</si>
  <si>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</si>
  <si>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</si>
  <si>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</si>
  <si>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</si>
  <si>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</si>
  <si>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</si>
  <si>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</si>
  <si>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</si>
  <si>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</si>
  <si>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</si>
  <si>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</si>
  <si>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</si>
  <si>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</si>
  <si>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</si>
  <si>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</si>
  <si>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</si>
  <si>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</si>
  <si>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</si>
  <si>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</si>
  <si>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</si>
  <si>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</si>
  <si>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</si>
  <si>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</si>
  <si>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</si>
  <si>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</si>
  <si>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</si>
  <si>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</si>
  <si>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</si>
  <si>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</si>
  <si>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</si>
  <si>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</si>
  <si>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</si>
  <si>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</si>
  <si>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</si>
  <si>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</si>
  <si>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</si>
  <si>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</si>
  <si>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</si>
  <si>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</si>
  <si>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</si>
  <si>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</si>
  <si>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</si>
  <si>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</si>
  <si>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</si>
  <si>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</si>
  <si>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</si>
  <si>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</si>
  <si>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</si>
  <si>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</si>
  <si>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</si>
  <si>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</si>
  <si>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</si>
  <si>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</si>
  <si>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</si>
  <si>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</si>
  <si>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</si>
  <si>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</si>
  <si>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</si>
  <si>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</si>
  <si>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</si>
  <si>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</si>
  <si>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</si>
  <si>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</si>
  <si>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</si>
  <si>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</si>
  <si>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</si>
  <si>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</si>
  <si>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</si>
  <si>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</si>
  <si>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</si>
  <si>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</si>
  <si>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</si>
  <si>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</si>
  <si>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</si>
  <si>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</si>
  <si>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</si>
  <si>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</si>
  <si>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</si>
  <si>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</si>
  <si>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</si>
  <si>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</si>
  <si>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</si>
  <si>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</si>
  <si>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</si>
  <si>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</si>
  <si>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</si>
  <si>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</si>
  <si>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</si>
  <si>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</si>
  <si>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</si>
  <si>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</si>
  <si>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</si>
  <si>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</si>
  <si>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</si>
  <si>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</si>
  <si>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</si>
  <si>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</si>
  <si>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</si>
  <si>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</si>
  <si>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</si>
  <si>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</si>
  <si>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</si>
  <si>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</si>
  <si>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</si>
  <si>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</si>
  <si>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</si>
  <si>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</si>
  <si>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</si>
  <si>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</si>
  <si>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</si>
  <si>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</si>
  <si>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</si>
  <si>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</si>
  <si>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</si>
  <si>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</si>
  <si>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</si>
  <si>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</si>
  <si>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</si>
  <si>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</si>
  <si>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</si>
  <si>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</si>
  <si>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</si>
  <si>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</si>
  <si>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</si>
  <si>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</si>
  <si>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</si>
  <si>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</si>
  <si>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</si>
  <si>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</si>
  <si>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</si>
  <si>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</si>
  <si>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</si>
  <si>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</si>
  <si>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</si>
  <si>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</si>
  <si>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</si>
  <si>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</si>
  <si>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</si>
  <si>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</si>
  <si>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</si>
  <si>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</si>
  <si>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</si>
  <si>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</si>
  <si>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</si>
  <si>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</si>
  <si>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</si>
  <si>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</si>
  <si>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</si>
  <si>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</si>
  <si>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</si>
  <si>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</si>
  <si>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</si>
  <si>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</si>
  <si>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</si>
  <si>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</si>
  <si>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</si>
  <si>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</si>
  <si>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</si>
  <si>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</si>
  <si>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</si>
  <si>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</si>
  <si>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</si>
  <si>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</si>
  <si>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</si>
  <si>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</si>
  <si>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</si>
  <si>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</si>
  <si>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</si>
  <si>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</si>
  <si>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</si>
  <si>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</si>
  <si>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</si>
  <si>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</si>
  <si>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</si>
  <si>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</si>
  <si>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</si>
  <si>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</si>
  <si>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</si>
  <si>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</si>
  <si>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</si>
  <si>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</si>
  <si>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</si>
  <si>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</si>
  <si>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</si>
  <si>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</si>
  <si>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</si>
  <si>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</si>
  <si>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</si>
  <si>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</si>
  <si>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</si>
  <si>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</si>
  <si>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</si>
  <si>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</si>
  <si>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</si>
  <si>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</si>
  <si>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</si>
  <si>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</si>
  <si>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</si>
  <si>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</si>
  <si>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</si>
  <si>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</si>
  <si>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</si>
  <si>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</si>
  <si>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</si>
  <si>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</si>
  <si>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</si>
  <si>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</si>
  <si>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</si>
  <si>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</si>
  <si>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</si>
  <si>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</si>
  <si>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</si>
  <si>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</si>
  <si>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</si>
  <si>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</si>
  <si>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</si>
  <si>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</si>
  <si>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</si>
  <si>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</si>
  <si>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</si>
  <si>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</si>
  <si>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</si>
  <si>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</si>
  <si>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</si>
  <si>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</si>
  <si>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</si>
  <si>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</si>
  <si>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</si>
  <si>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</si>
  <si>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</si>
  <si>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</si>
  <si>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</si>
  <si>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</si>
  <si>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</si>
  <si>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</si>
  <si>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</si>
  <si>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</si>
  <si>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</si>
  <si>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</si>
  <si>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</si>
  <si>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</si>
  <si>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</si>
  <si>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</si>
  <si>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</si>
  <si>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</si>
  <si>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</si>
  <si>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</si>
  <si>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</si>
  <si>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</si>
  <si>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</si>
  <si>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</si>
  <si>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</si>
  <si>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</si>
  <si>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</si>
  <si>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</si>
  <si>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</si>
  <si>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</si>
  <si>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</si>
  <si>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</si>
  <si>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</si>
  <si>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</si>
  <si>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</si>
  <si>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</si>
  <si>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</si>
  <si>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</si>
  <si>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</si>
  <si>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</si>
  <si>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</si>
  <si>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</si>
  <si>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</si>
  <si>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</si>
  <si>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</si>
  <si>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</si>
  <si>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</si>
  <si>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</si>
  <si>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</si>
  <si>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</si>
  <si>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</si>
  <si>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</si>
  <si>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</si>
  <si>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</si>
  <si>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</si>
  <si>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</si>
  <si>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</si>
  <si>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</si>
  <si>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</si>
  <si>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</si>
  <si>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</si>
  <si>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</si>
  <si>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</si>
  <si>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</si>
  <si>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</si>
  <si>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</si>
  <si>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</si>
  <si>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</si>
  <si>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</si>
  <si>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</si>
  <si>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</si>
  <si>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</si>
  <si>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</si>
  <si>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</si>
  <si>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</si>
  <si>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</si>
  <si>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</si>
  <si>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</si>
  <si>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</si>
  <si>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</si>
  <si>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</si>
  <si>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</si>
  <si>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</si>
  <si>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</si>
  <si>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</si>
  <si>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</si>
  <si>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</si>
  <si>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</si>
  <si>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</si>
  <si>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</si>
  <si>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</si>
  <si>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</si>
  <si>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</si>
  <si>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</si>
  <si>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</si>
  <si>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</si>
  <si>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</si>
  <si>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</si>
  <si>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</si>
  <si>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</si>
  <si>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</si>
  <si>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</si>
  <si>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</si>
  <si>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</si>
  <si>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</si>
  <si>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</si>
  <si>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</si>
  <si>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</si>
  <si>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</si>
  <si>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</si>
  <si>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</si>
  <si>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</si>
  <si>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</si>
  <si>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</si>
  <si>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</si>
  <si>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</si>
  <si>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</si>
  <si>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</si>
  <si>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</si>
  <si>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</si>
  <si>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</si>
  <si>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</si>
  <si>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</si>
  <si>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</si>
  <si>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</si>
  <si>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</si>
  <si>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</si>
  <si>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</si>
  <si>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</si>
  <si>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</si>
  <si>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</si>
  <si>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</si>
  <si>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</si>
  <si>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</si>
  <si>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</si>
  <si>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</si>
  <si>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</si>
  <si>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</si>
  <si>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</si>
  <si>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</si>
  <si>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</si>
  <si>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</si>
  <si>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</si>
  <si>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</si>
  <si>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</si>
  <si>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</si>
  <si>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</si>
  <si>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</si>
  <si>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</si>
  <si>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</si>
  <si>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</si>
  <si>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</si>
  <si>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</si>
  <si>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</si>
  <si>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</si>
  <si>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</si>
  <si>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</si>
  <si>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</si>
  <si>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</si>
  <si>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</si>
  <si>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</si>
  <si>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</si>
  <si>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</si>
  <si>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</si>
  <si>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</si>
  <si>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</si>
  <si>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</si>
  <si>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</si>
  <si>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</si>
  <si>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</si>
  <si>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</si>
  <si>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</si>
  <si>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</si>
  <si>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</si>
  <si>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</si>
  <si>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</si>
  <si>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</si>
  <si>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</si>
  <si>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</si>
  <si>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</si>
  <si>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</si>
  <si>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</si>
  <si>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</si>
  <si>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</si>
  <si>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</si>
  <si>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</si>
  <si>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</si>
  <si>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</si>
  <si>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</si>
  <si>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</si>
  <si>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</si>
  <si>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</si>
  <si>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</si>
  <si>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</si>
  <si>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</si>
  <si>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</si>
  <si>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</si>
  <si>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</si>
  <si>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</si>
  <si>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</si>
  <si>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</si>
  <si>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</si>
  <si>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</si>
  <si>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</si>
  <si>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</si>
  <si>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</si>
  <si>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</si>
  <si>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</si>
  <si>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</si>
  <si>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</si>
  <si>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</si>
  <si>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</si>
  <si>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</si>
  <si>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</si>
  <si>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</si>
  <si>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</si>
  <si>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</si>
  <si>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</si>
  <si>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</si>
  <si>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</si>
  <si>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</si>
  <si>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</si>
  <si>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</si>
  <si>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</si>
  <si>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</si>
  <si>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</si>
  <si>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</si>
  <si>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</si>
  <si>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</si>
  <si>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</si>
  <si>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</si>
  <si>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</si>
  <si>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</si>
  <si>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</si>
  <si>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</si>
  <si>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</si>
  <si>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</si>
  <si>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</si>
  <si>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</si>
  <si>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</si>
  <si>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</si>
  <si>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</si>
  <si>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</si>
  <si>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</si>
  <si>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</si>
  <si>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</si>
  <si>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</si>
  <si>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</si>
  <si>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</si>
  <si>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</si>
  <si>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</si>
  <si>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</si>
  <si>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</si>
  <si>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</si>
  <si>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</si>
  <si>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</si>
  <si>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</si>
  <si>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</si>
  <si>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</si>
  <si>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</si>
  <si>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</si>
  <si>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</si>
  <si>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</si>
  <si>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</si>
  <si>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</si>
  <si>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</si>
  <si>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</si>
  <si>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</si>
  <si>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</si>
  <si>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</si>
  <si>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</si>
  <si>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</si>
  <si>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</si>
  <si>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</si>
  <si>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</si>
  <si>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</si>
  <si>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</si>
  <si>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</si>
  <si>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</si>
  <si>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</si>
  <si>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</si>
  <si>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</si>
  <si>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</si>
  <si>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</si>
  <si>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</si>
  <si>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</si>
  <si>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</si>
  <si>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</si>
  <si>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</si>
  <si>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</si>
  <si>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</si>
  <si>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</si>
  <si>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</si>
  <si>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</si>
  <si>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</si>
  <si>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</si>
  <si>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</si>
  <si>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</si>
  <si>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</si>
  <si>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</si>
  <si>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</si>
  <si>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</si>
  <si>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</si>
  <si>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</si>
  <si>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</si>
  <si>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</si>
  <si>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</si>
  <si>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</si>
  <si>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</si>
  <si>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</si>
  <si>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</si>
  <si>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</si>
  <si>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</si>
  <si>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</si>
  <si>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</si>
  <si>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</si>
  <si>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</si>
  <si>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</si>
  <si>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</si>
  <si>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</si>
  <si>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</si>
  <si>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</si>
  <si>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</si>
  <si>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</si>
  <si>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</si>
  <si>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</si>
  <si>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</si>
  <si>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</si>
  <si>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</si>
  <si>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</si>
  <si>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</si>
  <si>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</si>
  <si>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</si>
  <si>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</si>
  <si>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</si>
  <si>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</si>
  <si>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</si>
  <si>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</si>
  <si>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</si>
  <si>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</si>
  <si>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</si>
  <si>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</si>
  <si>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</si>
  <si>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</si>
  <si>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</si>
  <si>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</si>
  <si>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</si>
  <si>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</si>
  <si>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</si>
  <si>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</si>
  <si>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</si>
  <si>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</si>
  <si>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</si>
  <si>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</si>
  <si>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</si>
  <si>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</si>
  <si>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</si>
  <si>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</si>
  <si>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</si>
  <si>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</si>
  <si>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</si>
  <si>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</si>
  <si>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</si>
  <si>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</si>
  <si>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</si>
  <si>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</si>
  <si>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</si>
  <si>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</si>
  <si>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</si>
  <si>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</si>
  <si>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</si>
  <si>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</si>
  <si>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</si>
  <si>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</si>
  <si>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</si>
  <si>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</si>
  <si>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</si>
  <si>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</si>
  <si>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</si>
  <si>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</si>
  <si>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</si>
  <si>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</si>
  <si>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</si>
  <si>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</si>
  <si>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</si>
  <si>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</si>
  <si>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</si>
  <si>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</si>
  <si>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</si>
  <si>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</si>
  <si>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</si>
  <si>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</si>
  <si>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</si>
  <si>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</si>
  <si>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</si>
  <si>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</si>
  <si>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</si>
  <si>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</si>
  <si>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</si>
  <si>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</si>
  <si>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</si>
  <si>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</si>
  <si>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</si>
  <si>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</si>
  <si>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</si>
  <si>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</si>
  <si>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</si>
  <si>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</si>
  <si>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</si>
  <si>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</si>
  <si>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</si>
  <si>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</si>
  <si>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</si>
  <si>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</si>
  <si>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</si>
  <si>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</si>
  <si>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</si>
  <si>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</si>
  <si>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</si>
  <si>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</si>
  <si>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</si>
  <si>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</si>
  <si>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</si>
  <si>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</si>
  <si>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</si>
  <si>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</si>
  <si>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</si>
  <si>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</si>
  <si>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</si>
  <si>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</si>
  <si>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</si>
  <si>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</si>
  <si>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</si>
  <si>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</si>
  <si>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</si>
  <si>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</si>
  <si>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</si>
  <si>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</si>
  <si>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</si>
  <si>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</si>
  <si>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</si>
  <si>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</si>
  <si>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</si>
  <si>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</si>
  <si>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</si>
  <si>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</si>
  <si>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</si>
  <si>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</si>
  <si>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</si>
  <si>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</si>
  <si>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</si>
  <si>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</si>
  <si>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</si>
  <si>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</si>
  <si>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</si>
  <si>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</si>
  <si>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</si>
  <si>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</si>
  <si>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</si>
  <si>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</si>
  <si>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</si>
  <si>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</si>
  <si>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</si>
  <si>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</si>
  <si>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</si>
  <si>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</si>
  <si>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</si>
  <si>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</si>
  <si>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</si>
  <si>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</si>
  <si>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</si>
  <si>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</si>
  <si>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</si>
  <si>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</si>
  <si>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</si>
  <si>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</si>
  <si>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</si>
  <si>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</si>
  <si>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</si>
  <si>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</si>
  <si>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</si>
  <si>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</si>
  <si>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</si>
  <si>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</si>
  <si>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</si>
  <si>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</si>
  <si>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</si>
  <si>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</si>
  <si>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</si>
  <si>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</si>
  <si>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</si>
  <si>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</si>
  <si>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</si>
  <si>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</si>
  <si>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</si>
  <si>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</si>
  <si>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</si>
  <si>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</si>
  <si>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</si>
  <si>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</si>
  <si>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</si>
  <si>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</si>
  <si>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</si>
  <si>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</si>
  <si>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</si>
  <si>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</si>
  <si>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</si>
  <si>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</si>
  <si>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</si>
  <si>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</si>
  <si>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</si>
  <si>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</si>
  <si>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</si>
  <si>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</si>
  <si>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</si>
  <si>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</si>
  <si>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</si>
  <si>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</si>
  <si>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</si>
  <si>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</si>
  <si>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</si>
  <si>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</si>
  <si>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</si>
  <si>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</si>
  <si>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</si>
  <si>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</si>
  <si>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</si>
  <si>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</si>
  <si>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</si>
  <si>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</si>
  <si>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</si>
  <si>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</si>
  <si>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</si>
  <si>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</si>
  <si>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</si>
  <si>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</si>
  <si>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</si>
  <si>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</si>
  <si>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</si>
  <si>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</si>
  <si>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</si>
  <si>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</si>
  <si>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</si>
  <si>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</si>
  <si>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</si>
  <si>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</si>
  <si>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</si>
  <si>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</si>
  <si>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</si>
  <si>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</si>
  <si>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</si>
  <si>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</si>
  <si>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</si>
  <si>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</si>
  <si>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</si>
  <si>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</si>
  <si>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</si>
  <si>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</si>
  <si>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</si>
  <si>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</si>
  <si>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</si>
  <si>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</si>
  <si>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</si>
  <si>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</si>
  <si>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</si>
  <si>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</si>
  <si>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</si>
  <si>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</si>
  <si>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</si>
  <si>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</si>
  <si>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</si>
  <si>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</si>
  <si>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</si>
  <si>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</si>
  <si>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</si>
  <si>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</si>
  <si>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</si>
  <si>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</si>
  <si>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</si>
  <si>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</si>
  <si>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</si>
  <si>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</si>
  <si>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</si>
  <si>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</si>
  <si>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</si>
  <si>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</si>
  <si>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</si>
  <si>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</si>
  <si>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</si>
  <si>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</si>
  <si>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</si>
  <si>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</si>
  <si>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</si>
  <si>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</si>
  <si>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</si>
  <si>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</si>
  <si>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</si>
  <si>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</si>
  <si>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</si>
  <si>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</si>
  <si>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</si>
  <si>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</si>
  <si>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</si>
  <si>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</si>
  <si>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</si>
  <si>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</si>
  <si>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</si>
  <si>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</si>
  <si>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</si>
  <si>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</si>
  <si>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</si>
  <si>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</si>
  <si>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</si>
  <si>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</si>
  <si>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</si>
  <si>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</si>
  <si>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</si>
  <si>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</si>
  <si>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</si>
  <si>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</si>
  <si>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</si>
  <si>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</si>
  <si>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</si>
  <si>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</si>
  <si>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</si>
  <si>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</si>
  <si>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</si>
  <si>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</si>
  <si>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</si>
  <si>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</si>
  <si>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</si>
  <si>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</si>
  <si>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</si>
  <si>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</si>
  <si>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</si>
  <si>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</si>
  <si>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</si>
  <si>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</si>
  <si>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</si>
  <si>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</si>
  <si>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</si>
  <si>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</si>
  <si>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</si>
  <si>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</si>
  <si>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</si>
  <si>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</si>
  <si>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</si>
  <si>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</si>
  <si>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</si>
  <si>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</si>
  <si>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</si>
  <si>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</si>
  <si>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</si>
  <si>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</si>
  <si>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</si>
  <si>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</si>
  <si>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</si>
  <si>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</si>
  <si>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</si>
  <si>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</si>
  <si>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</si>
  <si>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</si>
  <si>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</si>
  <si>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</si>
  <si>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</si>
  <si>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</si>
  <si>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</si>
  <si>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</si>
  <si>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</si>
  <si>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</si>
  <si>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</si>
  <si>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</si>
  <si>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</si>
  <si>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</si>
  <si>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</si>
  <si>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</si>
  <si>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</si>
  <si>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</si>
  <si>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</si>
  <si>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</si>
  <si>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</si>
  <si>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</si>
  <si>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</si>
  <si>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</si>
  <si>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</si>
  <si>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</si>
  <si>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</si>
  <si>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</si>
  <si>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</si>
  <si>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</si>
  <si>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</si>
  <si>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</si>
  <si>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</si>
  <si>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</si>
  <si>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</si>
  <si>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</si>
  <si>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</si>
  <si>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</si>
  <si>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</si>
  <si>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</si>
  <si>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</si>
  <si>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</si>
  <si>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</si>
  <si>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</si>
  <si>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</si>
  <si>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</si>
  <si>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</si>
  <si>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</si>
  <si>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</si>
  <si>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</si>
  <si>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</si>
  <si>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</si>
  <si>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</si>
  <si>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</si>
  <si>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</si>
  <si>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</si>
  <si>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</si>
  <si>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</si>
  <si>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</si>
  <si>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</si>
  <si>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</si>
  <si>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</si>
  <si>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</si>
  <si>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</si>
  <si>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</si>
  <si>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</si>
  <si>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</si>
  <si>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</si>
  <si>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</si>
  <si>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</si>
  <si>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</si>
  <si>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</si>
  <si>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</si>
  <si>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</si>
  <si>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</si>
  <si>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</si>
  <si>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</si>
  <si>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</si>
  <si>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</si>
  <si>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</si>
  <si>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</si>
  <si>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</si>
  <si>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</si>
  <si>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</si>
  <si>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</si>
  <si>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</si>
  <si>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</si>
  <si>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</si>
  <si>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</si>
  <si>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</si>
  <si>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</si>
  <si>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</si>
  <si>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</si>
  <si>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</si>
  <si>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</si>
  <si>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</si>
  <si>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</si>
  <si>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</si>
  <si>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</si>
  <si>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</si>
  <si>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</si>
  <si>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</si>
  <si>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</si>
  <si>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</si>
  <si>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</si>
  <si>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</si>
  <si>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</si>
  <si>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</si>
  <si>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</si>
  <si>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</si>
  <si>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</si>
  <si>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</si>
  <si>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</si>
  <si>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</si>
  <si>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</si>
  <si>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</si>
  <si>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</si>
  <si>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</si>
  <si>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</si>
  <si>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</si>
  <si>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</si>
  <si>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</si>
  <si>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</si>
  <si>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</si>
  <si>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</si>
  <si>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</si>
  <si>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</si>
  <si>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</si>
  <si>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</si>
  <si>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</si>
  <si>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</si>
  <si>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</si>
  <si>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</si>
  <si>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</si>
  <si>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</si>
  <si>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</si>
  <si>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</si>
  <si>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</si>
  <si>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</si>
  <si>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</si>
  <si>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</si>
  <si>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</si>
  <si>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</si>
  <si>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</si>
  <si>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</si>
  <si>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</si>
  <si>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</si>
  <si>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</si>
  <si>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</si>
  <si>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</si>
  <si>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</si>
  <si>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</si>
  <si>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</si>
  <si>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</si>
  <si>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</si>
  <si>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</si>
  <si>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</si>
  <si>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</si>
  <si>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</si>
  <si>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</si>
  <si>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</si>
  <si>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</si>
  <si>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</si>
  <si>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</si>
  <si>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</si>
  <si>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</si>
  <si>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</si>
  <si>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</si>
  <si>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</si>
  <si>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</si>
  <si>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</si>
  <si>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</si>
  <si>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</si>
  <si>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</si>
  <si>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</si>
  <si>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</si>
  <si>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</si>
  <si>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</si>
  <si>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</si>
  <si>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</si>
  <si>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</si>
  <si>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</si>
  <si>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</si>
  <si>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</si>
  <si>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</si>
  <si>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</si>
  <si>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</si>
  <si>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</si>
  <si>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</si>
  <si>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</si>
  <si>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</si>
  <si>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</si>
  <si>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</si>
  <si>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</si>
  <si>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</si>
  <si>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</si>
  <si>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</si>
  <si>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</si>
  <si>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</si>
  <si>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</si>
  <si>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</si>
  <si>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</si>
  <si>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</si>
  <si>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</si>
  <si>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</si>
  <si>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</si>
  <si>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</si>
  <si>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</si>
  <si>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</si>
  <si>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</si>
  <si>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</si>
  <si>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</si>
  <si>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</si>
  <si>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</si>
  <si>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</si>
  <si>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</si>
  <si>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</si>
  <si>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</si>
  <si>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</si>
  <si>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</si>
  <si>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</si>
  <si>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</si>
  <si>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</si>
  <si>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</si>
  <si>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</si>
  <si>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</si>
  <si>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</si>
  <si>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</si>
  <si>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</si>
  <si>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</si>
  <si>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</si>
  <si>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</si>
  <si>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</si>
  <si>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</si>
  <si>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</si>
  <si>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</si>
  <si>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</si>
  <si>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</si>
  <si>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</si>
  <si>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</si>
  <si>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</si>
  <si>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</si>
  <si>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</si>
  <si>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</si>
  <si>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</si>
  <si>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</si>
  <si>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</si>
  <si>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</si>
  <si>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</si>
  <si>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</si>
  <si>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</si>
  <si>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</si>
  <si>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</si>
  <si>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</si>
  <si>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</si>
  <si>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</si>
  <si>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</si>
  <si>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</si>
  <si>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</si>
  <si>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</si>
  <si>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</si>
  <si>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</si>
  <si>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</si>
  <si>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</si>
  <si>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</si>
  <si>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</si>
  <si>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</si>
  <si>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</si>
  <si>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</si>
  <si>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</si>
  <si>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</si>
  <si>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</si>
  <si>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</si>
  <si>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</si>
  <si>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</si>
  <si>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</si>
  <si>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</si>
  <si>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</si>
  <si>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</si>
  <si>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</si>
  <si>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</si>
  <si>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</si>
  <si>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</si>
  <si>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</si>
  <si>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</si>
  <si>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</si>
  <si>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</si>
  <si>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</si>
  <si>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</si>
  <si>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</si>
  <si>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</si>
  <si>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</si>
  <si>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</si>
  <si>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</si>
  <si>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</si>
  <si>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</si>
  <si>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</si>
  <si>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</si>
  <si>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</si>
  <si>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</si>
  <si>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</si>
  <si>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</si>
  <si>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</si>
  <si>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</si>
  <si>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</si>
  <si>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</si>
  <si>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</si>
  <si>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</si>
  <si>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</si>
  <si>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</si>
  <si>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</si>
  <si>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</si>
  <si>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</si>
  <si>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</si>
  <si>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</si>
  <si>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</si>
  <si>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</si>
  <si>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</si>
  <si>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</si>
  <si>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</si>
  <si>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</si>
  <si>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</si>
  <si>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</si>
  <si>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</si>
  <si>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</si>
  <si>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</si>
  <si>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</si>
  <si>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</si>
  <si>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</si>
  <si>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</si>
  <si>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</si>
  <si>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</si>
  <si>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</si>
  <si>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</si>
  <si>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</si>
  <si>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</si>
  <si>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</si>
  <si>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</si>
  <si>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</si>
  <si>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</si>
  <si>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</si>
  <si>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</si>
  <si>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</si>
  <si>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</si>
  <si>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</si>
  <si>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</si>
  <si>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</si>
  <si>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</si>
  <si>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</si>
  <si>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</si>
  <si>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</si>
  <si>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</si>
  <si>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</si>
  <si>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</si>
  <si>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</si>
  <si>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</si>
  <si>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</si>
  <si>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</si>
  <si>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</si>
  <si>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</si>
  <si>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</si>
  <si>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</si>
  <si>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</si>
  <si>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</si>
  <si>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</si>
  <si>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</si>
  <si>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</si>
  <si>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</si>
  <si>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</si>
  <si>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</si>
  <si>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</si>
  <si>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</si>
  <si>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</si>
  <si>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</si>
  <si>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</si>
  <si>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</si>
  <si>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</si>
  <si>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</si>
  <si>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</si>
  <si>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</si>
  <si>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</si>
  <si>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</si>
  <si>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</si>
  <si>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</si>
  <si>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</si>
  <si>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</si>
  <si>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</si>
  <si>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</si>
  <si>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</si>
  <si>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</si>
  <si>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</si>
  <si>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</si>
  <si>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</si>
  <si>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</si>
  <si>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</si>
  <si>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</si>
  <si>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</si>
  <si>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</si>
  <si>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</si>
  <si>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</si>
  <si>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</si>
  <si>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</si>
  <si>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</si>
  <si>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</si>
  <si>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</si>
  <si>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</si>
  <si>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</si>
  <si>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</si>
  <si>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</si>
  <si>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</si>
  <si>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</si>
  <si>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</si>
  <si>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</si>
  <si>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</si>
  <si>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</si>
  <si>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</si>
  <si>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</si>
  <si>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</si>
  <si>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</si>
  <si>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</si>
  <si>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</si>
  <si>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</si>
  <si>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</si>
  <si>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</si>
  <si>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</si>
  <si>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</si>
  <si>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</si>
  <si>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</si>
  <si>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</si>
  <si>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</si>
  <si>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</si>
  <si>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</si>
  <si>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</si>
  <si>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</si>
  <si>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</si>
  <si>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</si>
  <si>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</si>
  <si>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</si>
  <si>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</si>
  <si>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</si>
  <si>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</si>
  <si>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</si>
  <si>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</si>
  <si>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</si>
  <si>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</si>
  <si>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</si>
  <si>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</si>
  <si>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</si>
  <si>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</si>
  <si>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</si>
  <si>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</si>
  <si>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</si>
  <si>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</si>
  <si>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</si>
  <si>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</si>
  <si>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</si>
  <si>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</si>
  <si>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</si>
  <si>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</si>
  <si>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</si>
  <si>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</si>
  <si>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</si>
  <si>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</si>
  <si>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</si>
  <si>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</si>
  <si>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</si>
  <si>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</si>
  <si>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</si>
  <si>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</si>
  <si>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</si>
  <si>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</si>
  <si>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</si>
  <si>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</si>
  <si>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</si>
  <si>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</si>
  <si>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</si>
  <si>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</si>
  <si>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</si>
  <si>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</si>
  <si>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</si>
  <si>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</si>
  <si>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</si>
  <si>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</si>
  <si>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</si>
  <si>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</si>
  <si>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</si>
  <si>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</si>
  <si>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</si>
  <si>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</si>
  <si>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</si>
  <si>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</si>
  <si>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</si>
  <si>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</si>
  <si>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</si>
  <si>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</si>
  <si>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</si>
  <si>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</si>
  <si>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</si>
  <si>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</si>
  <si>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</si>
  <si>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</si>
  <si>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</si>
  <si>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</si>
  <si>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</si>
  <si>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</si>
  <si>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</si>
  <si>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</si>
  <si>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</si>
  <si>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</si>
  <si>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</si>
  <si>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</si>
  <si>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</si>
  <si>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</si>
  <si>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</si>
  <si>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</si>
  <si>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</si>
  <si>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</si>
  <si>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</si>
  <si>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</si>
  <si>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</si>
  <si>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</si>
  <si>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</si>
  <si>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</si>
  <si>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</si>
  <si>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</si>
  <si>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</si>
  <si>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</si>
  <si>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</si>
  <si>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</si>
  <si>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</si>
  <si>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</si>
  <si>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</si>
  <si>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</si>
  <si>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</si>
  <si>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</si>
  <si>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</si>
  <si>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</si>
  <si>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</si>
  <si>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</si>
  <si>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</si>
  <si>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</si>
  <si>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</si>
  <si>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</si>
  <si>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</si>
  <si>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</si>
  <si>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</si>
  <si>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</si>
  <si>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</si>
  <si>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</si>
  <si>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</si>
  <si>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</si>
  <si>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</si>
  <si>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</si>
  <si>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</si>
  <si>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</si>
  <si>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</si>
  <si>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</si>
  <si>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</si>
  <si>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</si>
  <si>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</si>
  <si>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</si>
  <si>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</si>
  <si>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</si>
  <si>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</si>
  <si>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</si>
  <si>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</si>
  <si>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</si>
  <si>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</si>
  <si>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</si>
  <si>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</si>
  <si>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</si>
  <si>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</si>
  <si>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</si>
  <si>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</si>
  <si>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</si>
  <si>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</si>
  <si>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</si>
  <si>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</si>
  <si>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</si>
  <si>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</si>
  <si>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</si>
  <si>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</si>
  <si>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</si>
  <si>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</si>
  <si>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</si>
  <si>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</si>
  <si>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</si>
  <si>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</si>
  <si>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</si>
  <si>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</si>
  <si>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</si>
  <si>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</si>
  <si>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</si>
  <si>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</si>
  <si>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</si>
  <si>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</si>
  <si>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</si>
  <si>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</si>
  <si>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</si>
  <si>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</si>
  <si>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</si>
  <si>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</si>
  <si>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</si>
  <si>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</si>
  <si>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</si>
  <si>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</si>
  <si>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</si>
  <si>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</si>
  <si>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</si>
  <si>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</si>
  <si>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</si>
  <si>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</si>
  <si>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</si>
  <si>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</si>
  <si>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</si>
  <si>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</si>
  <si>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</si>
  <si>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</si>
  <si>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</si>
  <si>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</si>
  <si>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</si>
  <si>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</si>
  <si>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</si>
  <si>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</si>
  <si>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</si>
  <si>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</si>
  <si>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</si>
  <si>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</si>
  <si>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</si>
  <si>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</si>
  <si>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</si>
  <si>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</si>
  <si>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</si>
  <si>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</si>
  <si>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</si>
  <si>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</si>
  <si>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</si>
  <si>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</si>
  <si>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</si>
  <si>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</si>
  <si>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</si>
  <si>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</si>
  <si>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</si>
  <si>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</si>
  <si>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</si>
  <si>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</si>
  <si>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</si>
  <si>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</si>
  <si>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</si>
  <si>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</si>
  <si>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</si>
  <si>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</si>
  <si>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</si>
  <si>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</si>
  <si>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</si>
  <si>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</si>
  <si>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</si>
  <si>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</si>
  <si>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</si>
  <si>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</si>
  <si>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</si>
  <si>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</si>
  <si>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</si>
  <si>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</si>
  <si>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</si>
  <si>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</si>
  <si>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</si>
  <si>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</si>
  <si>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</si>
  <si>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</si>
  <si>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</si>
  <si>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</si>
  <si>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</si>
  <si>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</si>
  <si>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</si>
  <si>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</si>
  <si>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</si>
  <si>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</si>
  <si>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</si>
  <si>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</si>
  <si>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</si>
  <si>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</si>
  <si>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</si>
  <si>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</si>
  <si>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</si>
  <si>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</si>
  <si>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</si>
  <si>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</si>
  <si>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</si>
  <si>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</si>
  <si>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</si>
  <si>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</si>
  <si>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</si>
  <si>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</si>
  <si>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</si>
  <si>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</si>
  <si>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</si>
  <si>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</si>
  <si>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</si>
  <si>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</si>
  <si>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</si>
  <si>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</si>
  <si>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</si>
  <si>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</si>
  <si>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</si>
  <si>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</si>
  <si>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</si>
  <si>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</si>
  <si>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</si>
  <si>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</si>
  <si>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</si>
  <si>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</si>
  <si>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</si>
  <si>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</si>
  <si>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</si>
  <si>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</si>
  <si>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</si>
  <si>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</si>
  <si>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</si>
  <si>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</si>
  <si>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</si>
  <si>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</si>
  <si>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</si>
  <si>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</si>
  <si>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</si>
  <si>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</si>
  <si>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</si>
  <si>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</si>
  <si>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</si>
  <si>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</si>
  <si>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</si>
  <si>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</si>
  <si>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</si>
  <si>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</si>
  <si>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</si>
  <si>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</si>
  <si>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</si>
  <si>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</si>
  <si>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</si>
  <si>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</si>
  <si>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</si>
  <si>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</si>
  <si>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</si>
  <si>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</si>
  <si>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</si>
  <si>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</si>
  <si>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</si>
  <si>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</si>
  <si>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</si>
  <si>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</si>
  <si>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</si>
  <si>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</si>
  <si>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</si>
  <si>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</si>
  <si>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</si>
  <si>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</si>
  <si>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</si>
  <si>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</si>
  <si>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</si>
  <si>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</si>
  <si>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</si>
  <si>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</si>
  <si>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</si>
  <si>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</si>
  <si>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</si>
  <si>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</si>
  <si>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</si>
  <si>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</si>
  <si>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</si>
  <si>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</si>
  <si>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</si>
  <si>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</si>
  <si>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</si>
  <si>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</si>
  <si>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</si>
  <si>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</si>
  <si>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</si>
  <si>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</si>
  <si>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</si>
  <si>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</si>
  <si>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</si>
  <si>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</si>
  <si>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</si>
  <si>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</si>
  <si>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</si>
  <si>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</si>
  <si>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</si>
  <si>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</si>
  <si>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</si>
  <si>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</si>
  <si>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</si>
  <si>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</si>
  <si>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</si>
  <si>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</si>
  <si>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</si>
  <si>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</si>
  <si>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</si>
  <si>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</si>
  <si>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</si>
  <si>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</si>
  <si>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</si>
  <si>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</si>
  <si>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</si>
  <si>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</si>
  <si>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</si>
  <si>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</si>
  <si>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</si>
  <si>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</si>
  <si>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</si>
  <si>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</si>
  <si>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</si>
  <si>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</si>
  <si>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</si>
  <si>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</si>
  <si>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</si>
  <si>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</si>
  <si>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</si>
  <si>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</si>
  <si>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</si>
  <si>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</si>
  <si>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</si>
  <si>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</si>
  <si>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</si>
  <si>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</si>
  <si>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</si>
  <si>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</si>
  <si>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</si>
  <si>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</si>
  <si>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</si>
  <si>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</si>
  <si>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</si>
  <si>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</si>
  <si>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</si>
  <si>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</si>
  <si>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</si>
  <si>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</si>
  <si>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</si>
  <si>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</si>
  <si>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</si>
  <si>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</si>
  <si>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</si>
  <si>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</si>
  <si>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</si>
  <si>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</si>
  <si>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</si>
  <si>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</si>
  <si>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</si>
  <si>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</si>
  <si>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</si>
  <si>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</si>
  <si>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</si>
  <si>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</si>
  <si>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</si>
  <si>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</si>
  <si>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</si>
  <si>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</si>
  <si>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</si>
  <si>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</si>
  <si>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</si>
  <si>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</si>
  <si>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</si>
  <si>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</si>
  <si>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</si>
  <si>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</si>
  <si>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</si>
  <si>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</si>
  <si>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</si>
  <si>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</si>
  <si>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</si>
  <si>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</si>
  <si>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</si>
  <si>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</si>
  <si>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</si>
  <si>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</si>
  <si>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</si>
  <si>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</si>
  <si>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</si>
  <si>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</si>
  <si>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</si>
  <si>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</si>
  <si>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</si>
  <si>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</si>
  <si>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</si>
  <si>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</si>
  <si>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</si>
  <si>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</si>
  <si>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</si>
  <si>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</si>
  <si>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</si>
  <si>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</si>
  <si>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</si>
  <si>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</si>
  <si>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</si>
  <si>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</si>
  <si>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</si>
  <si>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</si>
  <si>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</si>
  <si>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</si>
  <si>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</si>
  <si>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</si>
  <si>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</si>
  <si>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</si>
  <si>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</si>
  <si>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</si>
  <si>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</si>
  <si>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</si>
  <si>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</si>
  <si>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</si>
  <si>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</si>
  <si>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</si>
  <si>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</si>
  <si>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</si>
  <si>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</si>
  <si>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</si>
  <si>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</si>
  <si>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</si>
  <si>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</si>
  <si>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</si>
  <si>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</si>
  <si>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</si>
  <si>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</si>
  <si>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</si>
  <si>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</si>
  <si>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</si>
  <si>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</si>
  <si>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</si>
  <si>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</si>
  <si>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</si>
  <si>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</si>
  <si>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</si>
  <si>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</si>
  <si>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</si>
  <si>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</si>
  <si>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</si>
  <si>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</si>
  <si>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</si>
  <si>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</si>
  <si>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</si>
  <si>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</si>
  <si>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</si>
  <si>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</si>
  <si>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</si>
  <si>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</si>
  <si>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</si>
  <si>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</si>
  <si>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</si>
  <si>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</si>
  <si>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</si>
  <si>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</si>
  <si>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</si>
  <si>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</si>
  <si>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</si>
  <si>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</si>
  <si>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</si>
  <si>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</si>
  <si>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</si>
  <si>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</si>
  <si>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</si>
  <si>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</si>
  <si>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</si>
  <si>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</si>
  <si>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</si>
  <si>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</si>
  <si>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</si>
  <si>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</si>
  <si>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</si>
  <si>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</si>
  <si>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</si>
  <si>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</si>
  <si>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</si>
  <si>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</si>
  <si>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</si>
  <si>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</si>
  <si>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</si>
  <si>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</si>
  <si>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</si>
  <si>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</si>
  <si>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</si>
  <si>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</si>
  <si>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</si>
  <si>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</si>
  <si>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</si>
  <si>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</si>
  <si>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</si>
  <si>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</si>
  <si>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</si>
  <si>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</si>
  <si>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</si>
  <si>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</si>
  <si>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</si>
  <si>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</si>
  <si>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</si>
  <si>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</si>
  <si>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</si>
  <si>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</si>
  <si>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</si>
  <si>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</si>
  <si>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</si>
  <si>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</si>
  <si>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</si>
  <si>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</si>
  <si>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</si>
  <si>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</si>
  <si>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</si>
  <si>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</si>
  <si>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</si>
  <si>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</si>
  <si>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</si>
  <si>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</si>
  <si>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</si>
  <si>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</si>
  <si>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</si>
  <si>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</si>
  <si>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</si>
  <si>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</si>
  <si>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</si>
  <si>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</si>
  <si>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</si>
  <si>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</si>
  <si>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</si>
  <si>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</si>
  <si>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</si>
  <si>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</si>
  <si>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</si>
  <si>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</si>
  <si>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</si>
  <si>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</si>
  <si>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</si>
  <si>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</si>
  <si>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</si>
  <si>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</si>
  <si>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</si>
  <si>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</si>
  <si>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</si>
  <si>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</si>
  <si>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</si>
  <si>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</si>
  <si>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</si>
  <si>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</si>
  <si>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</si>
  <si>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</si>
  <si>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</si>
  <si>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</si>
  <si>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</si>
  <si>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</si>
  <si>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</si>
  <si>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</si>
  <si>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</si>
  <si>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</si>
  <si>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</si>
  <si>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</si>
  <si>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</si>
  <si>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</si>
  <si>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</si>
  <si>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</si>
  <si>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</si>
  <si>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</si>
  <si>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</si>
  <si>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</si>
  <si>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</si>
  <si>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</si>
  <si>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</si>
  <si>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</si>
  <si>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</si>
  <si>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</si>
  <si>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</si>
  <si>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</si>
  <si>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</si>
  <si>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</si>
  <si>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</si>
  <si>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</si>
  <si>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</si>
  <si>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</si>
  <si>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</si>
  <si>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</si>
  <si>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</si>
  <si>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</si>
  <si>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</si>
  <si>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</si>
  <si>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</si>
  <si>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</si>
  <si>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</si>
  <si>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</si>
  <si>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</si>
  <si>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</si>
  <si>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</si>
  <si>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</si>
  <si>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</si>
  <si>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</si>
  <si>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</si>
  <si>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</si>
  <si>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</si>
  <si>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</si>
  <si>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</si>
  <si>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</si>
  <si>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</si>
  <si>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</si>
  <si>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</si>
  <si>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</si>
  <si>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</si>
  <si>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</si>
  <si>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</si>
  <si>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</si>
  <si>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</si>
  <si>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</si>
  <si>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</si>
  <si>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</si>
  <si>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</si>
  <si>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</si>
  <si>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</si>
  <si>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</si>
  <si>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</si>
  <si>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</si>
  <si>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</si>
  <si>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</si>
  <si>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</si>
  <si>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</si>
  <si>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</si>
  <si>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</si>
  <si>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</si>
  <si>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</si>
  <si>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</si>
  <si>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</si>
  <si>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</si>
  <si>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</si>
  <si>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</si>
  <si>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</si>
  <si>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</si>
  <si>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</si>
  <si>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</si>
  <si>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</si>
  <si>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</si>
  <si>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</si>
  <si>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</si>
  <si>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</si>
  <si>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</si>
  <si>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</si>
  <si>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</si>
  <si>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</si>
  <si>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</si>
  <si>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</si>
  <si>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</si>
  <si>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</si>
  <si>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</si>
  <si>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</si>
  <si>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</si>
  <si>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</si>
  <si>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</si>
  <si>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</si>
  <si>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</si>
  <si>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</si>
  <si>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</si>
  <si>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</si>
  <si>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</si>
  <si>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</si>
  <si>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</si>
  <si>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</si>
  <si>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</si>
  <si>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</si>
  <si>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</si>
  <si>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</si>
  <si>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</si>
  <si>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</si>
  <si>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</si>
  <si>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</si>
  <si>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</si>
  <si>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</si>
  <si>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</si>
  <si>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</si>
  <si>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</si>
  <si>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</si>
  <si>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</si>
  <si>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</si>
  <si>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</si>
  <si>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</si>
  <si>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</si>
  <si>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</si>
  <si>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</si>
  <si>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</si>
  <si>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</si>
  <si>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</si>
  <si>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</si>
  <si>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</si>
  <si>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</si>
  <si>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</si>
  <si>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</si>
  <si>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</si>
  <si>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</si>
  <si>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</si>
  <si>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</si>
  <si>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</si>
  <si>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</si>
  <si>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</si>
  <si>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</si>
  <si>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</si>
  <si>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</si>
  <si>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</si>
  <si>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</si>
  <si>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</si>
  <si>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</si>
  <si>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</si>
  <si>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</si>
  <si>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</si>
  <si>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</si>
  <si>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</si>
  <si>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</si>
  <si>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</si>
  <si>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</si>
  <si>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</si>
  <si>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</si>
  <si>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</si>
  <si>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</si>
  <si>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</si>
  <si>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</si>
  <si>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</si>
  <si>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</si>
  <si>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</si>
  <si>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</si>
  <si>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</si>
  <si>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</si>
  <si>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</si>
  <si>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</si>
  <si>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</si>
  <si>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</si>
  <si>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</si>
  <si>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</si>
  <si>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</si>
  <si>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</si>
  <si>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</si>
  <si>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</si>
  <si>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</si>
  <si>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</si>
  <si>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</si>
  <si>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</si>
  <si>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</si>
  <si>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</si>
  <si>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</si>
  <si>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</si>
  <si>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</si>
  <si>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</si>
  <si>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</si>
  <si>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</si>
  <si>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</si>
  <si>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</si>
  <si>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</si>
  <si>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</si>
  <si>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</si>
  <si>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</si>
  <si>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</si>
  <si>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</si>
  <si>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</si>
  <si>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</si>
  <si>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</si>
  <si>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</si>
  <si>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</si>
  <si>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</si>
  <si>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</si>
  <si>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</si>
  <si>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</si>
  <si>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</si>
  <si>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</si>
  <si>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</si>
  <si>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</si>
  <si>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</si>
  <si>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</si>
  <si>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</si>
  <si>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</si>
  <si>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</si>
  <si>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</si>
  <si>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</si>
  <si>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</si>
  <si>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</si>
  <si>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</si>
  <si>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</si>
  <si>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</si>
  <si>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</si>
  <si>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</si>
  <si>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</si>
  <si>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</si>
  <si>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</si>
  <si>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</si>
  <si>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</si>
  <si>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</si>
  <si>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</si>
  <si>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</si>
  <si>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</si>
  <si>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</si>
  <si>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</si>
  <si>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</si>
  <si>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</si>
  <si>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</si>
  <si>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</si>
  <si>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</si>
  <si>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</si>
  <si>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</si>
  <si>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</si>
  <si>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</si>
  <si>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</si>
  <si>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</si>
  <si>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</si>
  <si>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</si>
  <si>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</si>
  <si>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</si>
  <si>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</si>
  <si>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</si>
  <si>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</si>
  <si>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</si>
  <si>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</si>
  <si>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</si>
  <si>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</si>
  <si>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</si>
  <si>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</si>
  <si>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</si>
  <si>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</si>
  <si>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</si>
  <si>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</si>
  <si>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</si>
  <si>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</si>
  <si>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</si>
  <si>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</si>
  <si>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</si>
  <si>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</si>
  <si>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</si>
  <si>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</si>
  <si>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</si>
  <si>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</si>
  <si>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</si>
  <si>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</si>
  <si>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</si>
  <si>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</si>
  <si>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</si>
  <si>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</si>
  <si>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</si>
  <si>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</si>
  <si>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</si>
  <si>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</si>
  <si>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</si>
  <si>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</si>
  <si>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</si>
  <si>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</si>
  <si>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</si>
  <si>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</si>
  <si>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</si>
  <si>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</si>
  <si>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</si>
  <si>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</si>
  <si>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</si>
  <si>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</si>
  <si>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</si>
  <si>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</si>
  <si>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</si>
  <si>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</si>
  <si>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</si>
  <si>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</si>
  <si>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</si>
  <si>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</si>
  <si>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</si>
  <si>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</si>
  <si>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</si>
  <si>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</si>
  <si>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</si>
  <si>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</si>
  <si>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</si>
  <si>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</si>
  <si>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</si>
  <si>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</si>
  <si>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</si>
  <si>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</si>
  <si>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</si>
  <si>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</si>
  <si>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</si>
  <si>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</si>
  <si>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</si>
  <si>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</si>
  <si>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</si>
  <si>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</si>
  <si>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</si>
  <si>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</si>
  <si>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</si>
  <si>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</si>
  <si>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</si>
  <si>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</si>
  <si>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</si>
  <si>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</si>
  <si>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</si>
  <si>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</si>
  <si>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</si>
  <si>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</si>
  <si>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</si>
  <si>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</si>
  <si>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</si>
  <si>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</si>
  <si>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</si>
  <si>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</si>
  <si>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</si>
  <si>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</si>
  <si>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</si>
  <si>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</si>
  <si>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</si>
  <si>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</si>
  <si>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</si>
  <si>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</si>
  <si>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</si>
  <si>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</si>
  <si>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</si>
  <si>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</si>
  <si>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</si>
  <si>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</si>
  <si>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</si>
  <si>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</si>
  <si>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</si>
  <si>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</si>
  <si>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</si>
  <si>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</si>
  <si>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</si>
  <si>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</si>
  <si>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</si>
  <si>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</si>
  <si>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</si>
  <si>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</si>
  <si>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</si>
  <si>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</si>
  <si>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</si>
  <si>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</si>
  <si>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</si>
  <si>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</si>
  <si>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</si>
  <si>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</si>
  <si>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</si>
  <si>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</si>
  <si>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</si>
  <si>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</si>
  <si>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</si>
  <si>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</si>
  <si>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</si>
  <si>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</si>
  <si>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</si>
  <si>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</si>
  <si>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</si>
  <si>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</si>
  <si>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</si>
  <si>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</si>
  <si>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</si>
  <si>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</si>
  <si>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</si>
  <si>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</si>
  <si>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</si>
  <si>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</si>
  <si>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</si>
  <si>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</si>
  <si>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</si>
  <si>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</si>
  <si>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</si>
  <si>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</si>
  <si>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</si>
  <si>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</si>
  <si>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</si>
  <si>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</si>
  <si>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</si>
  <si>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</si>
  <si>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</si>
  <si>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</si>
  <si>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</si>
  <si>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</si>
  <si>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</si>
  <si>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</si>
  <si>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</si>
  <si>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</si>
  <si>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</si>
  <si>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</si>
  <si>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</si>
  <si>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</si>
  <si>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</si>
  <si>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</si>
  <si>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</si>
  <si>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</si>
  <si>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</si>
  <si>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</si>
  <si>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</si>
  <si>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</si>
  <si>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</si>
  <si>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</si>
  <si>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</si>
  <si>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</si>
  <si>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</si>
  <si>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</si>
  <si>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</si>
  <si>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</si>
  <si>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</si>
  <si>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</si>
  <si>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</si>
  <si>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</si>
  <si>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</si>
  <si>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</si>
  <si>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</si>
  <si>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</si>
  <si>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</si>
  <si>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</si>
  <si>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</si>
  <si>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</si>
  <si>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</si>
  <si>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</si>
  <si>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</si>
  <si>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</si>
  <si>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</si>
  <si>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</si>
  <si>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</si>
  <si>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</si>
  <si>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</si>
  <si>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</si>
  <si>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</si>
  <si>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</si>
  <si>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</si>
  <si>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</si>
  <si>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</si>
  <si>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</si>
  <si>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</si>
  <si>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</si>
  <si>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</si>
  <si>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</si>
  <si>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</si>
  <si>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</si>
  <si>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</si>
  <si>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</si>
  <si>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</si>
  <si>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</si>
  <si>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</si>
  <si>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</si>
  <si>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</si>
  <si>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</si>
  <si>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</si>
  <si>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</si>
  <si>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</si>
  <si>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</si>
  <si>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</si>
  <si>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</si>
  <si>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</si>
  <si>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</si>
  <si>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</si>
  <si>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</si>
  <si>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</si>
  <si>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</si>
  <si>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</si>
  <si>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</si>
  <si>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</si>
  <si>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</si>
  <si>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</si>
  <si>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</si>
  <si>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</si>
  <si>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</si>
  <si>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</si>
  <si>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</si>
  <si>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</si>
  <si>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</si>
  <si>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</si>
  <si>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</si>
  <si>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</si>
  <si>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</si>
  <si>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</si>
  <si>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</si>
  <si>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</si>
  <si>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</si>
  <si>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</si>
  <si>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</si>
  <si>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</si>
  <si>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</si>
  <si>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</si>
  <si>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</si>
  <si>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</si>
  <si>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</si>
  <si>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</si>
  <si>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</si>
  <si>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</si>
  <si>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</si>
  <si>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</si>
  <si>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</si>
  <si>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</si>
  <si>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</si>
  <si>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</si>
  <si>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</si>
  <si>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</si>
  <si>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</si>
  <si>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</si>
  <si>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</si>
  <si>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</si>
  <si>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</si>
  <si>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</si>
  <si>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</si>
  <si>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</si>
  <si>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</si>
  <si>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</si>
  <si>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</si>
  <si>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</si>
  <si>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</si>
  <si>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</si>
  <si>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</si>
  <si>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</si>
  <si>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</si>
  <si>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</si>
  <si>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</si>
  <si>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</si>
  <si>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</si>
  <si>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</si>
  <si>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</si>
  <si>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</si>
  <si>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</si>
  <si>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</si>
  <si>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</si>
  <si>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</si>
  <si>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</si>
  <si>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</si>
  <si>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</si>
  <si>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</si>
  <si>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</si>
  <si>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</si>
  <si>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</si>
  <si>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</si>
  <si>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</si>
  <si>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</si>
  <si>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</si>
  <si>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</si>
  <si>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</si>
  <si>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</si>
  <si>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</si>
  <si>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</si>
  <si>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</si>
  <si>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</si>
  <si>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</si>
  <si>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</si>
  <si>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</si>
  <si>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</si>
  <si>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</si>
  <si>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</si>
  <si>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</si>
  <si>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</si>
  <si>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</si>
  <si>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</si>
  <si>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</si>
  <si>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</si>
  <si>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</si>
  <si>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</si>
  <si>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</si>
  <si>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</si>
  <si>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</si>
  <si>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</si>
  <si>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</si>
  <si>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</si>
  <si>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</si>
  <si>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</si>
  <si>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</si>
  <si>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</si>
  <si>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</si>
  <si>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</si>
  <si>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</si>
  <si>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</si>
  <si>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</si>
  <si>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</si>
  <si>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</si>
  <si>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</si>
  <si>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</si>
  <si>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</si>
  <si>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</si>
  <si>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</si>
  <si>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</si>
  <si>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</si>
  <si>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</si>
  <si>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</si>
  <si>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</si>
  <si>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</si>
  <si>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</si>
  <si>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</si>
  <si>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</si>
  <si>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</si>
  <si>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</si>
  <si>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</si>
  <si>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</si>
  <si>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</si>
  <si>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</si>
  <si>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</si>
  <si>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</si>
  <si>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</si>
  <si>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</si>
  <si>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</si>
  <si>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</si>
  <si>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</si>
  <si>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</si>
  <si>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</si>
  <si>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</si>
  <si>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</si>
  <si>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</si>
  <si>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</si>
  <si>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</si>
  <si>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</si>
  <si>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</si>
  <si>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</si>
  <si>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</si>
  <si>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</si>
  <si>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</si>
  <si>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</si>
  <si>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</si>
  <si>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</si>
  <si>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</si>
  <si>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</si>
  <si>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</si>
  <si>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</si>
  <si>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</si>
  <si>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</si>
  <si>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</si>
  <si>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</si>
  <si>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</si>
  <si>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</si>
  <si>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</si>
  <si>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</si>
  <si>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</si>
  <si>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</si>
  <si>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</si>
  <si>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</si>
  <si>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</si>
  <si>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</si>
  <si>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</si>
  <si>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</si>
  <si>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</si>
  <si>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</si>
  <si>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</si>
  <si>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</si>
  <si>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</si>
  <si>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</si>
  <si>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</si>
  <si>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</si>
  <si>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</si>
  <si>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</si>
  <si>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</si>
  <si>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</si>
  <si>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</si>
  <si>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</si>
  <si>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</si>
  <si>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</si>
  <si>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</si>
  <si>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</si>
  <si>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</si>
  <si>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</si>
  <si>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</si>
  <si>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</si>
  <si>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</si>
  <si>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</si>
  <si>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</si>
  <si>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</si>
  <si>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</si>
  <si>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</si>
  <si>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</si>
  <si>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</si>
  <si>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</si>
  <si>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</si>
  <si>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</si>
  <si>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</si>
  <si>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</si>
  <si>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</si>
  <si>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</si>
  <si>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</si>
  <si>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</si>
  <si>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</si>
  <si>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</si>
  <si>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</si>
  <si>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</si>
  <si>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</si>
  <si>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</si>
  <si>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</si>
  <si>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</si>
  <si>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</si>
  <si>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</si>
  <si>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</si>
  <si>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</si>
  <si>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</si>
  <si>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</si>
  <si>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</si>
  <si>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</si>
  <si>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</si>
  <si>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</si>
  <si>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</si>
  <si>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</si>
  <si>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</si>
  <si>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</si>
  <si>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</si>
  <si>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</si>
  <si>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</si>
  <si>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</si>
  <si>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</si>
  <si>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</si>
  <si>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</si>
  <si>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</si>
  <si>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</si>
  <si>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</si>
  <si>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</si>
  <si>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</si>
  <si>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</si>
  <si>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</si>
  <si>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</si>
  <si>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</si>
  <si>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</si>
  <si>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</si>
  <si>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</si>
  <si>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</si>
  <si>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</si>
  <si>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</si>
  <si>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</si>
  <si>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</si>
  <si>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</si>
  <si>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</si>
  <si>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</si>
  <si>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</si>
  <si>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</si>
  <si>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</si>
  <si>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</si>
  <si>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</si>
  <si>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</si>
  <si>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</si>
  <si>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</si>
  <si>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</si>
  <si>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</si>
  <si>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</si>
  <si>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</si>
  <si>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</si>
  <si>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</si>
  <si>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</si>
  <si>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</si>
  <si>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</si>
  <si>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</si>
  <si>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</si>
  <si>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</si>
  <si>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</si>
  <si>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</si>
  <si>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</si>
  <si>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</si>
  <si>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</si>
  <si>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</si>
  <si>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</si>
  <si>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</si>
  <si>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</si>
  <si>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</si>
  <si>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</si>
  <si>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</si>
  <si>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</si>
  <si>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</si>
  <si>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</si>
  <si>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</si>
  <si>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</si>
  <si>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</si>
  <si>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</si>
  <si>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</si>
  <si>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</si>
  <si>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</si>
  <si>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</si>
  <si>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</si>
  <si>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</si>
  <si>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</si>
  <si>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</si>
  <si>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</si>
  <si>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</si>
  <si>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</si>
  <si>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</si>
  <si>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</si>
  <si>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</si>
  <si>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</si>
  <si>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</si>
  <si>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</si>
  <si>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</si>
  <si>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</si>
  <si>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</si>
  <si>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</si>
  <si>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</si>
  <si>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</si>
  <si>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</si>
  <si>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</si>
  <si>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</si>
  <si>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</si>
  <si>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</si>
  <si>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</si>
  <si>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</si>
  <si>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</si>
  <si>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</si>
  <si>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</si>
  <si>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</si>
  <si>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</si>
  <si>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</si>
  <si>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</si>
  <si>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</si>
  <si>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</si>
  <si>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</si>
  <si>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</si>
  <si>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</si>
  <si>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</si>
  <si>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</si>
  <si>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</si>
  <si>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</si>
  <si>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</si>
  <si>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</si>
  <si>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</si>
  <si>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</si>
  <si>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</si>
  <si>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</si>
  <si>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</si>
  <si>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</si>
  <si>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</si>
  <si>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</si>
  <si>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</si>
  <si>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</si>
  <si>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</si>
  <si>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</si>
  <si>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</si>
  <si>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</si>
  <si>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</si>
  <si>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</si>
  <si>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</si>
  <si>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</si>
  <si>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</si>
  <si>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</si>
  <si>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</si>
  <si>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</si>
  <si>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</si>
  <si>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</si>
  <si>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</si>
  <si>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</si>
  <si>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</si>
  <si>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</si>
  <si>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</si>
  <si>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</si>
  <si>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</si>
  <si>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</si>
  <si>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</si>
  <si>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</si>
  <si>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</si>
  <si>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</si>
  <si>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</si>
  <si>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</si>
  <si>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</si>
  <si>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</si>
  <si>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</si>
  <si>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</si>
  <si>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</si>
  <si>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</si>
  <si>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</si>
  <si>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</si>
  <si>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</si>
  <si>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</si>
  <si>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</si>
  <si>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</si>
  <si>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</si>
  <si>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</si>
  <si>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</si>
  <si>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</si>
  <si>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</si>
  <si>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</si>
  <si>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</si>
  <si>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</si>
  <si>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</si>
  <si>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</si>
  <si>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</si>
  <si>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</si>
  <si>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</si>
  <si>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</si>
  <si>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</si>
  <si>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</si>
  <si>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</si>
  <si>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</si>
  <si>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</si>
  <si>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</si>
  <si>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</si>
  <si>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</si>
  <si>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</si>
  <si>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</si>
  <si>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</si>
  <si>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</si>
  <si>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</si>
  <si>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</si>
  <si>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</si>
  <si>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</si>
  <si>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</si>
  <si>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</si>
  <si>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</si>
  <si>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</si>
  <si>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</si>
  <si>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</si>
  <si>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</si>
  <si>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</si>
  <si>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</si>
  <si>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</si>
  <si>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</si>
  <si>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</si>
  <si>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</si>
  <si>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</si>
  <si>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</si>
  <si>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</si>
  <si>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</si>
  <si>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</si>
  <si>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</si>
  <si>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</si>
  <si>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</si>
  <si>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</si>
  <si>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</si>
  <si>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</si>
  <si>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</si>
  <si>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</si>
  <si>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</si>
  <si>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</si>
  <si>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</si>
  <si>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</si>
  <si>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</si>
  <si>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</si>
  <si>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</si>
  <si>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</si>
  <si>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</si>
  <si>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</si>
  <si>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</si>
  <si>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</si>
  <si>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</si>
  <si>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</si>
  <si>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</si>
  <si>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</si>
  <si>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</si>
  <si>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</si>
  <si>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</si>
  <si>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</si>
  <si>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</si>
  <si>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</si>
  <si>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</si>
  <si>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</si>
  <si>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</si>
  <si>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</si>
  <si>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</si>
  <si>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</si>
  <si>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</si>
  <si>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</si>
  <si>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</si>
  <si>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</si>
  <si>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</si>
  <si>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</si>
  <si>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</si>
  <si>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</si>
  <si>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</si>
  <si>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</si>
  <si>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</si>
  <si>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</si>
  <si>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</si>
  <si>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</si>
  <si>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</si>
  <si>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</si>
  <si>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</si>
  <si>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</si>
  <si>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</si>
  <si>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</si>
  <si>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</si>
  <si>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</si>
  <si>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</si>
  <si>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</si>
  <si>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</si>
  <si>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</si>
  <si>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</si>
  <si>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</si>
  <si>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</si>
  <si>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</si>
  <si>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</si>
  <si>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</si>
  <si>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</si>
  <si>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</si>
  <si>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</si>
  <si>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</si>
  <si>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</si>
  <si>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</si>
  <si>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</si>
  <si>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</si>
  <si>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</si>
  <si>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</si>
  <si>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</si>
  <si>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</si>
  <si>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</si>
  <si>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</si>
  <si>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</si>
  <si>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</si>
  <si>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</si>
  <si>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</si>
  <si>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</si>
  <si>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</si>
  <si>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</si>
  <si>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</si>
  <si>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</si>
  <si>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</si>
  <si>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</si>
  <si>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</si>
  <si>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</si>
  <si>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</si>
  <si>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</si>
  <si>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</si>
  <si>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</si>
  <si>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</si>
  <si>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</si>
  <si>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</si>
  <si>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</si>
  <si>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</si>
  <si>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</si>
  <si>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</si>
  <si>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</si>
  <si>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</si>
  <si>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</si>
  <si>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</si>
  <si>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</si>
  <si>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</si>
  <si>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</si>
  <si>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</si>
  <si>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</si>
  <si>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</si>
  <si>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</si>
  <si>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</si>
  <si>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</si>
  <si>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</si>
  <si>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</si>
  <si>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</si>
  <si>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</si>
  <si>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</si>
  <si>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</si>
  <si>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</si>
  <si>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</si>
  <si>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</si>
  <si>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</si>
  <si>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</si>
  <si>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</si>
  <si>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</si>
  <si>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</si>
  <si>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</si>
  <si>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</si>
  <si>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</si>
  <si>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</si>
  <si>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</si>
  <si>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</si>
  <si>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</si>
  <si>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</si>
  <si>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</si>
  <si>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</si>
  <si>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</si>
  <si>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</si>
  <si>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</si>
  <si>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</si>
  <si>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</si>
  <si>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</si>
  <si>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</si>
  <si>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</si>
  <si>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</si>
  <si>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</si>
  <si>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</si>
  <si>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</si>
  <si>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</si>
  <si>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</si>
  <si>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</si>
  <si>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</si>
  <si>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</si>
  <si>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</si>
  <si>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</si>
  <si>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</si>
  <si>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</si>
  <si>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</si>
  <si>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</si>
  <si>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</si>
  <si>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</si>
  <si>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</si>
  <si>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</si>
  <si>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</si>
  <si>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</si>
  <si>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</si>
  <si>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</si>
  <si>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</si>
  <si>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</si>
  <si>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</si>
  <si>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</si>
  <si>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</si>
  <si>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</si>
  <si>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</si>
  <si>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</si>
  <si>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</si>
  <si>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</si>
  <si>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</si>
  <si>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</si>
  <si>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</si>
  <si>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</si>
  <si>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</si>
  <si>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</si>
  <si>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</si>
  <si>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</si>
  <si>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</si>
  <si>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</si>
  <si>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</si>
  <si>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</si>
  <si>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</si>
  <si>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</si>
  <si>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</si>
  <si>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</si>
  <si>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</si>
  <si>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</si>
  <si>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</si>
  <si>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</si>
  <si>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</si>
  <si>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</si>
  <si>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</si>
  <si>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</si>
  <si>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</si>
  <si>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</si>
  <si>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</si>
  <si>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</si>
  <si>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</si>
  <si>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</si>
  <si>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</si>
  <si>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</si>
  <si>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</si>
  <si>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</si>
  <si>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</si>
  <si>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</si>
  <si>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</si>
  <si>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</si>
  <si>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</si>
  <si>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</si>
  <si>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</si>
  <si>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</si>
  <si>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</si>
  <si>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</si>
  <si>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</si>
  <si>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</si>
  <si>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</si>
  <si>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</si>
  <si>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</si>
  <si>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</si>
  <si>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</si>
  <si>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</si>
  <si>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</si>
  <si>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</si>
  <si>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</si>
  <si>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</si>
  <si>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</si>
  <si>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</si>
  <si>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</si>
  <si>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</si>
  <si>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</si>
  <si>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</si>
  <si>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</si>
  <si>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</si>
  <si>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</si>
  <si>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</si>
  <si>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</si>
  <si>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</si>
  <si>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</si>
  <si>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</si>
  <si>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</si>
  <si>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</si>
  <si>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</si>
  <si>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</si>
  <si>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</si>
  <si>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</si>
  <si>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</si>
  <si>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</si>
  <si>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</si>
  <si>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</si>
  <si>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</si>
  <si>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</si>
  <si>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</si>
  <si>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</si>
  <si>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</si>
  <si>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</si>
  <si>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</si>
  <si>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</si>
  <si>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</si>
  <si>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</si>
  <si>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</si>
  <si>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</si>
  <si>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</si>
  <si>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</si>
  <si>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</si>
  <si>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</si>
  <si>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</si>
  <si>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</si>
  <si>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</si>
  <si>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</si>
  <si>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</si>
  <si>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</si>
  <si>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</si>
  <si>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</si>
  <si>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</si>
  <si>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</si>
  <si>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</si>
  <si>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</si>
  <si>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</si>
  <si>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</si>
  <si>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</si>
  <si>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</si>
  <si>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</si>
  <si>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</si>
  <si>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</si>
  <si>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</si>
  <si>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</si>
  <si>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</si>
  <si>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</si>
  <si>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</si>
  <si>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</si>
  <si>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</si>
  <si>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</si>
  <si>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</si>
  <si>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</si>
  <si>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</si>
  <si>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</si>
  <si>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</si>
  <si>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</si>
  <si>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</si>
  <si>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</si>
  <si>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</si>
  <si>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</si>
  <si>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</si>
  <si>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</si>
  <si>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</si>
  <si>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</si>
  <si>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</si>
  <si>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</si>
  <si>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</si>
  <si>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</si>
  <si>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</si>
  <si>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</si>
  <si>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</si>
  <si>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</si>
  <si>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</si>
  <si>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</si>
  <si>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</si>
  <si>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</si>
  <si>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</si>
  <si>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</si>
  <si>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</si>
  <si>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</si>
  <si>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</si>
  <si>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</si>
  <si>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</si>
  <si>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</si>
  <si>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</si>
  <si>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</si>
  <si>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</si>
  <si>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</si>
  <si>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</si>
  <si>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</si>
  <si>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</si>
  <si>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</si>
  <si>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</si>
  <si>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</si>
  <si>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</si>
  <si>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</si>
  <si>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</si>
  <si>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</si>
  <si>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</si>
  <si>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</si>
  <si>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</si>
  <si>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</si>
  <si>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</si>
  <si>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</si>
  <si>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</si>
  <si>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</si>
  <si>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</si>
  <si>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</si>
  <si>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</si>
  <si>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</si>
  <si>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</si>
  <si>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</si>
  <si>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</si>
  <si>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</si>
  <si>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</si>
  <si>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</si>
  <si>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</si>
  <si>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</si>
  <si>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</si>
  <si>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</si>
  <si>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</si>
  <si>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</si>
  <si>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</si>
  <si>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</si>
  <si>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</si>
  <si>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</si>
  <si>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</si>
  <si>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</si>
  <si>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</si>
  <si>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</si>
  <si>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</si>
  <si>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</si>
  <si>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</si>
  <si>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</si>
  <si>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</si>
  <si>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</si>
  <si>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</si>
  <si>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</si>
  <si>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</si>
  <si>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</si>
  <si>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</si>
  <si>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</si>
  <si>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</si>
  <si>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</si>
  <si>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</si>
  <si>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</si>
  <si>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</si>
  <si>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</si>
  <si>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</si>
  <si>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</si>
  <si>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</si>
  <si>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</si>
  <si>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</si>
  <si>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</si>
  <si>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</si>
  <si>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</si>
  <si>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</si>
  <si>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</si>
  <si>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</si>
  <si>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</si>
  <si>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</si>
  <si>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</si>
  <si>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</si>
  <si>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</si>
  <si>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</si>
  <si>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</si>
  <si>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</si>
  <si>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</si>
  <si>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</si>
  <si>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</si>
  <si>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</si>
  <si>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</si>
  <si>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</si>
  <si>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</si>
  <si>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</si>
  <si>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</si>
  <si>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</si>
  <si>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</si>
  <si>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</si>
  <si>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</si>
  <si>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</si>
  <si>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</si>
  <si>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</si>
  <si>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</si>
  <si>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</si>
  <si>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</si>
  <si>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</si>
  <si>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</si>
  <si>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</si>
  <si>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</si>
  <si>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</si>
  <si>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</si>
  <si>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</si>
  <si>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</si>
  <si>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</si>
  <si>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</si>
  <si>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</si>
  <si>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</si>
  <si>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</si>
  <si>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</si>
  <si>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</si>
  <si>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</si>
  <si>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</si>
  <si>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</si>
  <si>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</si>
  <si>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</si>
  <si>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</si>
  <si>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</si>
  <si>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</si>
  <si>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</si>
  <si>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</si>
  <si>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</si>
  <si>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</si>
  <si>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</si>
  <si>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</si>
  <si>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</si>
  <si>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</si>
  <si>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</si>
  <si>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</si>
  <si>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</si>
  <si>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</si>
  <si>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</si>
  <si>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</si>
  <si>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</si>
  <si>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</si>
  <si>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</si>
  <si>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</si>
  <si>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</si>
  <si>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</si>
  <si>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</si>
  <si>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</si>
  <si>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</si>
  <si>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</si>
  <si>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</si>
  <si>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</si>
  <si>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</si>
  <si>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</si>
  <si>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</si>
  <si>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</si>
  <si>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</si>
  <si>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</si>
  <si>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</si>
  <si>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</si>
  <si>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</si>
  <si>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</si>
  <si>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</si>
  <si>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</si>
  <si>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</si>
  <si>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</si>
  <si>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</si>
  <si>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</si>
  <si>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</si>
  <si>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</si>
  <si>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</si>
  <si>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</si>
  <si>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</si>
  <si>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</si>
  <si>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</si>
  <si>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</si>
  <si>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</si>
  <si>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</si>
  <si>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</si>
  <si>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</si>
  <si>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</si>
  <si>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</si>
  <si>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</si>
  <si>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</si>
  <si>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</si>
  <si>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</si>
  <si>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</si>
  <si>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</si>
  <si>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</si>
  <si>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</si>
  <si>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</si>
  <si>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</si>
  <si>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</si>
  <si>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</si>
  <si>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</si>
  <si>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</si>
  <si>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</si>
  <si>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</si>
  <si>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</si>
  <si>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</si>
  <si>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</si>
  <si>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</si>
  <si>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</si>
  <si>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</si>
  <si>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</si>
  <si>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</si>
  <si>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</si>
  <si>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</si>
  <si>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</si>
  <si>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</si>
  <si>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</si>
  <si>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</si>
  <si>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</si>
  <si>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</si>
  <si>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</si>
  <si>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</si>
  <si>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</si>
  <si>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</si>
  <si>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</si>
  <si>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</si>
  <si>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</si>
  <si>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</si>
  <si>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</si>
  <si>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</si>
  <si>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</si>
  <si>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</si>
  <si>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</si>
  <si>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</si>
  <si>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</si>
  <si>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</si>
  <si>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</si>
  <si>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</si>
  <si>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</si>
  <si>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</si>
  <si>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</si>
  <si>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</si>
  <si>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</si>
  <si>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</si>
  <si>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</si>
  <si>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</si>
  <si>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</si>
  <si>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</si>
  <si>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</si>
  <si>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</si>
  <si>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</si>
  <si>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</si>
  <si>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</si>
  <si>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</si>
  <si>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</si>
  <si>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</si>
  <si>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</si>
  <si>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</si>
  <si>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</si>
  <si>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</si>
  <si>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</si>
  <si>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</si>
  <si>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</si>
  <si>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</si>
  <si>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</si>
  <si>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</si>
  <si>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</si>
  <si>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</si>
  <si>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</si>
  <si>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</si>
  <si>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</si>
  <si>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</si>
  <si>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</si>
  <si>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</si>
  <si>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</si>
  <si>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</si>
  <si>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</si>
  <si>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</si>
  <si>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</si>
  <si>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</si>
  <si>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</si>
  <si>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</si>
  <si>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</si>
  <si>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</si>
  <si>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</si>
  <si>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</si>
  <si>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</si>
  <si>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</si>
  <si>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</si>
  <si>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</si>
  <si>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</si>
  <si>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</si>
  <si>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</si>
  <si>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</si>
  <si>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</si>
  <si>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</si>
  <si>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</si>
  <si>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</si>
  <si>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</si>
  <si>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</si>
  <si>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</si>
  <si>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</si>
  <si>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</si>
  <si>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</si>
  <si>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</si>
  <si>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</si>
  <si>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</si>
  <si>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</si>
  <si>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</si>
  <si>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</si>
  <si>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</si>
  <si>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</si>
  <si>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</si>
  <si>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</si>
  <si>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</si>
  <si>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</si>
  <si>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</si>
  <si>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</si>
  <si>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</si>
  <si>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</si>
  <si>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</si>
  <si>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</si>
  <si>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</si>
  <si>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</si>
  <si>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</si>
  <si>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</si>
  <si>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</si>
  <si>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</si>
  <si>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</si>
  <si>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</si>
  <si>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</si>
  <si>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</si>
  <si>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</si>
  <si>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</si>
  <si>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</si>
  <si>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</si>
  <si>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</si>
  <si>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</si>
  <si>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</si>
  <si>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</si>
  <si>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</si>
  <si>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</si>
  <si>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</si>
  <si>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</si>
  <si>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</si>
  <si>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</si>
  <si>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</si>
  <si>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</si>
  <si>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</si>
  <si>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</si>
  <si>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</si>
  <si>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</si>
  <si>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</si>
  <si>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</si>
  <si>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</si>
  <si>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</si>
  <si>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</si>
  <si>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</si>
  <si>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</si>
  <si>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</si>
  <si>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</si>
  <si>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</si>
  <si>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</si>
  <si>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</si>
  <si>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</si>
  <si>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</si>
  <si>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</si>
  <si>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</si>
  <si>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</si>
  <si>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</si>
  <si>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</si>
  <si>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</si>
  <si>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</si>
  <si>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</si>
  <si>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</si>
  <si>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</si>
  <si>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</si>
  <si>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</si>
  <si>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</si>
  <si>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</si>
  <si>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</si>
  <si>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</si>
  <si>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</si>
  <si>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</si>
  <si>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</si>
  <si>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</si>
  <si>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</si>
  <si>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</si>
  <si>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</si>
  <si>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</si>
  <si>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</si>
  <si>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</si>
  <si>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</si>
  <si>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</si>
  <si>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</si>
  <si>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</si>
  <si>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</si>
  <si>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</si>
  <si>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</si>
  <si>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</si>
  <si>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</si>
  <si>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</si>
  <si>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</si>
  <si>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</si>
  <si>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</si>
  <si>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</si>
  <si>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</si>
  <si>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</si>
  <si>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</si>
  <si>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</si>
  <si>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</si>
  <si>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</si>
  <si>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</si>
  <si>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</si>
  <si>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</si>
  <si>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</si>
  <si>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</si>
  <si>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</si>
  <si>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</si>
  <si>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</si>
  <si>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</si>
  <si>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</si>
  <si>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</si>
  <si>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</si>
  <si>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</si>
  <si>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</si>
  <si>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</si>
  <si>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</si>
  <si>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</si>
  <si>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</si>
  <si>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</si>
  <si>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</si>
  <si>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</si>
  <si>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</si>
  <si>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</si>
  <si>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</si>
  <si>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</si>
  <si>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</si>
  <si>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</si>
  <si>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</si>
  <si>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</si>
  <si>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</si>
  <si>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</si>
  <si>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</si>
  <si>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</si>
  <si>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</si>
  <si>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</si>
  <si>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</si>
  <si>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</si>
  <si>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</si>
  <si>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</si>
  <si>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</si>
  <si>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</si>
  <si>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</si>
  <si>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</si>
  <si>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</si>
  <si>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</si>
  <si>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</si>
  <si>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</si>
  <si>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</si>
  <si>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</si>
  <si>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</si>
  <si>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</si>
  <si>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</si>
  <si>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</si>
  <si>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</si>
  <si>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</si>
  <si>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</si>
  <si>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</si>
  <si>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</si>
  <si>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</si>
  <si>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</si>
  <si>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</si>
  <si>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</si>
  <si>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</si>
  <si>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</si>
  <si>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</si>
  <si>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</si>
  <si>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</si>
  <si>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</si>
  <si>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</si>
  <si>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</si>
  <si>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</si>
  <si>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</si>
  <si>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</si>
  <si>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</si>
  <si>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</si>
  <si>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</si>
  <si>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</si>
  <si>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</si>
  <si>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</si>
  <si>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</si>
  <si>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</si>
  <si>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</si>
  <si>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</si>
  <si>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</si>
  <si>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</si>
  <si>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</si>
  <si>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</si>
  <si>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</si>
  <si>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</si>
  <si>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</si>
  <si>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</si>
  <si>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</si>
  <si>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</si>
  <si>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</si>
  <si>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</si>
  <si>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</si>
  <si>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</si>
  <si>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</si>
  <si>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</si>
  <si>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</si>
  <si>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</si>
  <si>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</si>
  <si>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</si>
  <si>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</si>
  <si>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</si>
  <si>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</si>
  <si>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</si>
  <si>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</si>
  <si>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</si>
  <si>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</si>
  <si>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</si>
  <si>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</si>
  <si>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</si>
  <si>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</si>
  <si>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</si>
  <si>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</si>
  <si>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</si>
  <si>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</si>
  <si>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</si>
  <si>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</si>
  <si>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</si>
  <si>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</si>
  <si>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</si>
  <si>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</si>
  <si>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</si>
  <si>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</si>
  <si>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</si>
  <si>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</si>
  <si>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</si>
  <si>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</si>
  <si>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</si>
  <si>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</si>
  <si>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</si>
  <si>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</si>
  <si>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</si>
  <si>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</si>
  <si>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</si>
  <si>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</si>
  <si>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</si>
  <si>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</si>
  <si>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</si>
  <si>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</si>
  <si>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</si>
  <si>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</si>
  <si>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</si>
  <si>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</si>
  <si>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</si>
  <si>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</si>
  <si>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</si>
  <si>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</si>
  <si>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</si>
  <si>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</si>
  <si>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</si>
  <si>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</si>
  <si>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</si>
  <si>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</si>
  <si>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</si>
  <si>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</si>
  <si>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</si>
  <si>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</si>
  <si>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</si>
  <si>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</si>
  <si>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</si>
  <si>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</si>
  <si>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</si>
  <si>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</si>
  <si>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</si>
  <si>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</si>
  <si>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</si>
  <si>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</si>
  <si>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</si>
  <si>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</si>
  <si>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</si>
  <si>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</si>
  <si>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</si>
  <si>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</si>
  <si>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</si>
  <si>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</si>
  <si>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</si>
  <si>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</si>
  <si>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</si>
  <si>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</si>
  <si>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</si>
  <si>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</si>
  <si>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</si>
  <si>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</si>
  <si>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</si>
  <si>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</si>
  <si>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</si>
  <si>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</si>
  <si>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</si>
  <si>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</si>
  <si>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</si>
  <si>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</si>
  <si>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</si>
  <si>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</si>
  <si>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</si>
  <si>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</si>
  <si>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</si>
  <si>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</si>
  <si>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</si>
  <si>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</si>
  <si>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</si>
  <si>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</si>
  <si>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</si>
  <si>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</si>
  <si>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</si>
  <si>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</si>
  <si>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</si>
  <si>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</si>
  <si>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</si>
  <si>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</si>
  <si>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</si>
  <si>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</si>
  <si>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</si>
  <si>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</si>
  <si>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</si>
  <si>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</si>
  <si>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</si>
  <si>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</si>
  <si>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</si>
  <si>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</si>
  <si>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</si>
  <si>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</si>
  <si>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</si>
  <si>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</si>
  <si>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</si>
  <si>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</si>
  <si>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</si>
  <si>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</si>
  <si>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</si>
  <si>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</si>
  <si>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</si>
  <si>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</si>
  <si>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</si>
  <si>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</si>
  <si>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</si>
  <si>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</si>
  <si>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</si>
  <si>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</si>
  <si>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</si>
  <si>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</si>
  <si>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</si>
  <si>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</si>
  <si>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</si>
  <si>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</si>
  <si>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</si>
  <si>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</si>
  <si>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</si>
  <si>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</si>
  <si>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</si>
  <si>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</si>
  <si>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</si>
  <si>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</si>
  <si>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</si>
  <si>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</si>
  <si>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</si>
  <si>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</si>
  <si>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</si>
  <si>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</si>
  <si>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</si>
  <si>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</si>
  <si>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</si>
  <si>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</si>
  <si>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</si>
  <si>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</si>
  <si>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</si>
  <si>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</si>
  <si>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</si>
  <si>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</si>
  <si>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</si>
  <si>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</si>
  <si>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</si>
  <si>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</si>
  <si>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</si>
  <si>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</si>
  <si>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</si>
  <si>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</si>
  <si>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</si>
  <si>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</si>
  <si>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</si>
  <si>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</si>
  <si>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</si>
  <si>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</si>
  <si>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</si>
  <si>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</si>
  <si>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</si>
  <si>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</si>
  <si>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</si>
  <si>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</si>
  <si>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</si>
  <si>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</si>
  <si>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</si>
  <si>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</si>
  <si>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</si>
  <si>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</si>
  <si>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</si>
  <si>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</si>
  <si>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</si>
  <si>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</si>
  <si>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</si>
  <si>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</si>
  <si>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</si>
  <si>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</si>
  <si>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</si>
  <si>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</si>
  <si>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</si>
  <si>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</si>
  <si>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</si>
  <si>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</si>
  <si>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</si>
  <si>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</si>
  <si>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</si>
  <si>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</si>
  <si>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</si>
  <si>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</si>
  <si>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</si>
  <si>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</si>
  <si>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</si>
  <si>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</si>
  <si>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</si>
  <si>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</si>
  <si>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</si>
  <si>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</si>
  <si>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</si>
  <si>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</si>
  <si>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</si>
  <si>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</si>
  <si>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</si>
  <si>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</si>
  <si>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</si>
  <si>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</si>
  <si>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</si>
  <si>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</si>
  <si>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</si>
  <si>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</si>
  <si>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</si>
  <si>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</si>
  <si>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</si>
  <si>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</si>
  <si>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</si>
  <si>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</si>
  <si>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</si>
  <si>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</si>
  <si>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</si>
  <si>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</si>
  <si>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</si>
  <si>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</si>
  <si>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</si>
  <si>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</si>
  <si>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</si>
  <si>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</si>
  <si>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</si>
  <si>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</si>
  <si>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</si>
  <si>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</si>
  <si>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</si>
  <si>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</si>
  <si>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</si>
  <si>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</si>
  <si>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</si>
  <si>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</si>
  <si>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</si>
  <si>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</si>
  <si>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</si>
  <si>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</si>
  <si>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</si>
  <si>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</si>
  <si>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</si>
  <si>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</si>
  <si>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</si>
  <si>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</si>
  <si>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</si>
  <si>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</si>
  <si>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</si>
  <si>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</si>
  <si>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</si>
  <si>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</si>
  <si>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</si>
  <si>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</si>
  <si>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</si>
  <si>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</si>
  <si>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</si>
  <si>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</si>
  <si>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</si>
  <si>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</si>
  <si>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</si>
  <si>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</si>
  <si>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</si>
  <si>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</si>
  <si>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</si>
  <si>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</si>
  <si>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</si>
  <si>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</si>
  <si>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</si>
  <si>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</si>
  <si>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</si>
  <si>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</si>
  <si>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</si>
  <si>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</si>
  <si>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</si>
  <si>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</si>
  <si>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</si>
  <si>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</si>
  <si>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</si>
  <si>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</si>
  <si>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</si>
  <si>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</si>
  <si>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</si>
  <si>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</si>
  <si>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</si>
  <si>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</si>
  <si>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</si>
  <si>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</si>
  <si>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</si>
  <si>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</si>
  <si>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</si>
  <si>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</si>
  <si>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</si>
  <si>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</si>
  <si>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</si>
  <si>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</si>
  <si>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</si>
  <si>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</si>
  <si>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</si>
  <si>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</si>
  <si>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</si>
  <si>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</si>
  <si>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</si>
  <si>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</si>
  <si>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</si>
  <si>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</si>
  <si>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</si>
  <si>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</si>
  <si>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</si>
  <si>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</si>
  <si>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</si>
  <si>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</si>
  <si>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</si>
  <si>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</si>
  <si>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</si>
  <si>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</si>
  <si>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</si>
  <si>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</si>
  <si>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</si>
  <si>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</si>
  <si>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</si>
  <si>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</si>
  <si>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</si>
  <si>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</si>
  <si>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</si>
  <si>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</si>
  <si>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</si>
  <si>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</si>
  <si>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</si>
  <si>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</si>
  <si>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</si>
  <si>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</si>
  <si>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</si>
  <si>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</si>
  <si>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</si>
  <si>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</si>
  <si>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</si>
  <si>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</si>
  <si>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</si>
  <si>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</si>
  <si>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</si>
  <si>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</si>
  <si>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</si>
  <si>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</si>
  <si>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</si>
  <si>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</si>
  <si>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</si>
  <si>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</si>
  <si>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</si>
  <si>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</si>
  <si>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</si>
  <si>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</si>
  <si>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</si>
  <si>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</si>
  <si>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</si>
  <si>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</si>
  <si>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</si>
  <si>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</si>
  <si>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</si>
  <si>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</si>
  <si>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</si>
  <si>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</si>
  <si>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</si>
  <si>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</si>
  <si>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</si>
  <si>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</si>
  <si>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</si>
  <si>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</si>
  <si>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</si>
  <si>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</si>
  <si>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</si>
  <si>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</si>
  <si>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</si>
  <si>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</si>
  <si>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</si>
  <si>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</si>
  <si>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</si>
  <si>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</si>
  <si>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</si>
  <si>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</si>
  <si>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</si>
  <si>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</si>
  <si>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</si>
  <si>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</si>
  <si>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</si>
  <si>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</si>
  <si>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</si>
  <si>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</si>
  <si>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</si>
  <si>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</si>
  <si>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</si>
  <si>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</si>
  <si>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</si>
  <si>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</si>
  <si>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</si>
  <si>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</si>
  <si>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</si>
  <si>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</si>
  <si>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</si>
  <si>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</si>
  <si>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</si>
  <si>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</si>
  <si>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</si>
  <si>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</si>
  <si>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</si>
  <si>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</si>
  <si>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</si>
  <si>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</si>
  <si>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</si>
  <si>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</si>
  <si>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</si>
  <si>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</si>
  <si>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</si>
  <si>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</si>
  <si>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</si>
  <si>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</si>
  <si>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</si>
  <si>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</si>
  <si>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</si>
  <si>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</si>
  <si>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</si>
  <si>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</si>
  <si>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</si>
  <si>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</si>
  <si>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</si>
  <si>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</si>
  <si>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</si>
  <si>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</si>
  <si>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</si>
  <si>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</si>
  <si>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</si>
  <si>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</si>
  <si>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</si>
  <si>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</si>
  <si>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</si>
  <si>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</si>
  <si>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</si>
  <si>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</si>
  <si>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</si>
  <si>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</si>
  <si>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</si>
  <si>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</si>
  <si>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</si>
  <si>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</si>
  <si>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</si>
  <si>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</si>
  <si>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</si>
  <si>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</si>
  <si>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</si>
  <si>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</si>
  <si>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</si>
  <si>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</si>
  <si>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</si>
  <si>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</si>
  <si>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</si>
  <si>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</si>
  <si>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</si>
  <si>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</si>
  <si>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</si>
  <si>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</si>
  <si>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</si>
  <si>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</si>
  <si>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</si>
  <si>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</si>
  <si>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</si>
  <si>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</si>
  <si>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</si>
  <si>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</si>
  <si>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</si>
  <si>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</si>
  <si>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</si>
  <si>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</si>
  <si>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</si>
  <si>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</si>
  <si>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</si>
  <si>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</si>
  <si>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</si>
  <si>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</si>
  <si>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</si>
  <si>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</si>
  <si>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</si>
  <si>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</si>
  <si>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</si>
  <si>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</si>
  <si>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</si>
  <si>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</si>
  <si>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</si>
  <si>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</si>
  <si>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</si>
  <si>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</si>
  <si>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</si>
  <si>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</si>
  <si>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</si>
  <si>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</si>
  <si>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</si>
  <si>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</si>
  <si>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</si>
  <si>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</si>
  <si>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</si>
  <si>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</si>
  <si>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</si>
  <si>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</si>
  <si>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</si>
  <si>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</si>
  <si>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</si>
  <si>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</si>
  <si>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</si>
  <si>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</si>
  <si>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</si>
  <si>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</si>
  <si>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</si>
  <si>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</si>
  <si>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</si>
  <si>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</si>
  <si>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</si>
  <si>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</si>
  <si>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</si>
  <si>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</si>
  <si>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</si>
  <si>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</si>
  <si>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</si>
  <si>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</si>
  <si>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</si>
  <si>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</si>
  <si>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</si>
  <si>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</si>
  <si>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</si>
  <si>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</si>
  <si>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</si>
  <si>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</si>
  <si>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</si>
  <si>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</si>
  <si>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</si>
  <si>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</si>
  <si>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</si>
  <si>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</si>
  <si>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</si>
  <si>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</si>
  <si>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</si>
  <si>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</si>
  <si>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</si>
  <si>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</si>
  <si>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</si>
  <si>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</si>
  <si>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</si>
  <si>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</si>
  <si>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</si>
  <si>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</si>
  <si>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</si>
  <si>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</si>
  <si>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</si>
  <si>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</si>
  <si>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</si>
  <si>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</si>
  <si>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</si>
  <si>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</si>
  <si>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</si>
  <si>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</si>
  <si>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</si>
  <si>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</si>
  <si>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</si>
  <si>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</si>
  <si>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</si>
  <si>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</si>
  <si>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</si>
  <si>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</si>
  <si>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</si>
  <si>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</si>
  <si>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</si>
  <si>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</si>
  <si>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</si>
  <si>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</si>
  <si>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</si>
  <si>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</si>
  <si>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</si>
  <si>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</si>
  <si>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</si>
  <si>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</si>
  <si>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</si>
  <si>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</si>
  <si>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</si>
  <si>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</si>
  <si>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</si>
  <si>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</si>
  <si>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</si>
  <si>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</si>
  <si>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</si>
  <si>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</si>
  <si>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</si>
  <si>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</si>
  <si>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</si>
  <si>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</si>
  <si>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</si>
  <si>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</si>
  <si>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</si>
  <si>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</si>
  <si>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</si>
  <si>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</si>
  <si>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</si>
  <si>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</si>
  <si>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</si>
  <si>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</si>
  <si>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</si>
  <si>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</si>
  <si>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</si>
  <si>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</si>
  <si>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</si>
  <si>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</si>
  <si>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</si>
  <si>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</si>
  <si>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</si>
  <si>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</si>
  <si>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</si>
  <si>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</si>
  <si>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</si>
  <si>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</si>
  <si>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</si>
  <si>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</si>
  <si>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</si>
  <si>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</si>
  <si>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</si>
  <si>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</si>
  <si>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</si>
  <si>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</si>
  <si>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</si>
  <si>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</si>
  <si>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</si>
  <si>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</si>
  <si>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</si>
  <si>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</si>
  <si>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</si>
  <si>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</si>
  <si>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</si>
  <si>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</si>
  <si>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</si>
  <si>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</si>
  <si>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</si>
  <si>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</si>
  <si>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</si>
  <si>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</si>
  <si>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</si>
  <si>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</si>
  <si>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</si>
  <si>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</si>
  <si>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</si>
  <si>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</si>
  <si>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</si>
  <si>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</si>
  <si>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</si>
  <si>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</si>
  <si>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</si>
  <si>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</si>
  <si>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</si>
  <si>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</si>
  <si>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</si>
  <si>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</si>
  <si>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</si>
  <si>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</si>
  <si>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</si>
  <si>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</si>
  <si>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</si>
  <si>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</si>
  <si>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</si>
  <si>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</si>
  <si>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</si>
  <si>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</si>
  <si>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</si>
  <si>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</si>
  <si>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</si>
  <si>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</si>
  <si>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</si>
  <si>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</si>
  <si>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</si>
  <si>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</si>
  <si>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</si>
  <si>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</si>
  <si>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</si>
  <si>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</si>
  <si>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</si>
  <si>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</si>
  <si>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</si>
  <si>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</si>
  <si>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</si>
  <si>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</si>
  <si>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</si>
  <si>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</si>
  <si>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</si>
  <si>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</si>
  <si>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</si>
  <si>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</si>
  <si>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</si>
  <si>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</si>
  <si>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</si>
  <si>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</si>
  <si>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</si>
  <si>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</si>
  <si>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</si>
  <si>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</si>
  <si>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</si>
  <si>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</si>
  <si>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</si>
  <si>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</si>
  <si>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</si>
  <si>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</si>
  <si>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</si>
  <si>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</si>
  <si>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</si>
  <si>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</si>
  <si>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</si>
  <si>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</si>
  <si>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</si>
  <si>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</si>
  <si>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</si>
  <si>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</si>
  <si>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</si>
  <si>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</si>
  <si>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</si>
  <si>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</si>
  <si>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</si>
  <si>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</si>
  <si>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</si>
  <si>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</si>
  <si>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</si>
  <si>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</si>
  <si>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</si>
  <si>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</si>
  <si>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</si>
  <si>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</si>
  <si>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</si>
  <si>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</si>
  <si>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</si>
  <si>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</si>
  <si>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</si>
  <si>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</si>
  <si>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</si>
  <si>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</si>
  <si>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</si>
  <si>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</si>
  <si>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</si>
  <si>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</si>
  <si>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</si>
  <si>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</si>
  <si>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</si>
  <si>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</si>
  <si>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</si>
  <si>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</si>
  <si>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</si>
  <si>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</si>
  <si>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</si>
  <si>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</si>
  <si>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</si>
  <si>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</si>
  <si>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</si>
  <si>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</si>
  <si>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</si>
  <si>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</si>
  <si>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</si>
  <si>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</si>
  <si>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</si>
  <si>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</si>
  <si>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</si>
  <si>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</si>
  <si>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</si>
  <si>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</si>
  <si>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</si>
  <si>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</si>
  <si>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</si>
  <si>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</si>
  <si>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</si>
  <si>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</si>
  <si>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</si>
  <si>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</si>
  <si>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</si>
  <si>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</si>
  <si>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</si>
  <si>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</si>
  <si>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</si>
  <si>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</si>
  <si>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</si>
  <si>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</si>
  <si>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</si>
  <si>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</si>
  <si>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</si>
  <si>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</si>
  <si>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</si>
  <si>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</si>
  <si>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</si>
  <si>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</si>
  <si>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</si>
  <si>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</si>
  <si>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</si>
  <si>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</si>
  <si>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</si>
  <si>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</si>
  <si>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</si>
  <si>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</si>
  <si>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</si>
  <si>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</si>
  <si>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</si>
  <si>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</si>
  <si>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</si>
  <si>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</si>
  <si>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</si>
  <si>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</si>
  <si>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</si>
  <si>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</si>
  <si>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</si>
  <si>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</si>
  <si>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</si>
  <si>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</si>
  <si>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</si>
  <si>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</si>
  <si>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</si>
  <si>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</si>
  <si>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</si>
  <si>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</si>
  <si>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</si>
  <si>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</si>
  <si>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</si>
  <si>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</si>
  <si>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</si>
  <si>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</si>
  <si>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</si>
  <si>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</si>
  <si>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</si>
  <si>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</si>
  <si>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</si>
  <si>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</si>
  <si>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</si>
  <si>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</si>
  <si>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</si>
  <si>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</si>
  <si>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</si>
  <si>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</si>
  <si>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</si>
  <si>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</si>
  <si>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</si>
  <si>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</si>
  <si>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</si>
  <si>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</si>
  <si>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</si>
  <si>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</si>
  <si>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</si>
  <si>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</si>
  <si>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</si>
  <si>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</si>
  <si>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</si>
  <si>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</si>
  <si>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</si>
  <si>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</si>
  <si>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</si>
  <si>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</si>
  <si>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</si>
  <si>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</si>
  <si>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</si>
  <si>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</si>
  <si>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</si>
  <si>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</si>
  <si>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</si>
  <si>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</si>
  <si>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</si>
  <si>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</si>
  <si>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</si>
  <si>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</si>
  <si>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</si>
  <si>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</si>
  <si>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</si>
  <si>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</si>
  <si>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</si>
  <si>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</si>
  <si>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</si>
  <si>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</si>
  <si>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</si>
  <si>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</si>
  <si>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</si>
  <si>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</si>
  <si>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</si>
  <si>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</si>
  <si>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</si>
  <si>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</si>
  <si>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</si>
  <si>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</si>
  <si>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</si>
  <si>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</si>
  <si>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</si>
  <si>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</si>
  <si>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</si>
  <si>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</si>
  <si>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</si>
  <si>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</si>
  <si>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</si>
  <si>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</si>
  <si>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</si>
  <si>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</si>
  <si>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</si>
  <si>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</si>
  <si>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</si>
  <si>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</si>
  <si>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</si>
  <si>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</si>
  <si>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</si>
  <si>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</si>
  <si>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</si>
  <si>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</si>
  <si>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</si>
  <si>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</si>
  <si>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</si>
  <si>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</si>
  <si>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</si>
  <si>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</si>
  <si>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</si>
  <si>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</si>
  <si>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</si>
  <si>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</si>
  <si>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</si>
  <si>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</si>
  <si>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</si>
  <si>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</si>
  <si>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</si>
  <si>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</si>
  <si>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</si>
  <si>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</si>
  <si>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</si>
  <si>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</si>
  <si>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</si>
  <si>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</si>
  <si>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</si>
  <si>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</si>
  <si>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</si>
  <si>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</si>
  <si>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</si>
  <si>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</si>
  <si>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</si>
  <si>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</si>
  <si>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</si>
  <si>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</si>
  <si>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</si>
  <si>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</si>
  <si>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</si>
  <si>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</si>
  <si>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</si>
  <si>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</si>
  <si>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</si>
  <si>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</si>
  <si>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</si>
  <si>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</si>
  <si>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</si>
  <si>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</si>
  <si>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</si>
  <si>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</si>
  <si>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</si>
  <si>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</si>
  <si>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</si>
  <si>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</si>
  <si>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</si>
  <si>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</si>
  <si>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</si>
  <si>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</si>
  <si>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</si>
  <si>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</si>
  <si>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</si>
  <si>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</si>
  <si>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</si>
  <si>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</si>
  <si>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</si>
  <si>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</si>
  <si>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</si>
  <si>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</si>
  <si>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</si>
  <si>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</si>
  <si>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</si>
  <si>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</si>
  <si>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</si>
  <si>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</si>
  <si>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</si>
  <si>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</si>
  <si>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</si>
  <si>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</si>
  <si>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</si>
  <si>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</si>
  <si>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</si>
  <si>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</si>
  <si>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</si>
  <si>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</si>
  <si>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</si>
  <si>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</si>
  <si>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</si>
  <si>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</si>
  <si>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</si>
  <si>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</si>
  <si>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</si>
  <si>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</si>
  <si>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</si>
  <si>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</si>
  <si>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</si>
  <si>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</si>
  <si>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</si>
  <si>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</si>
  <si>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</si>
  <si>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</si>
  <si>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</si>
  <si>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</si>
  <si>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</si>
  <si>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</si>
  <si>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</si>
  <si>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</si>
  <si>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</si>
  <si>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</si>
  <si>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</si>
  <si>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</si>
  <si>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</si>
  <si>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</si>
  <si>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</si>
  <si>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</si>
  <si>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</si>
  <si>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</si>
  <si>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</si>
  <si>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</si>
  <si>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</si>
  <si>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</si>
  <si>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</si>
  <si>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</si>
  <si>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</si>
  <si>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</si>
  <si>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</si>
  <si>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</si>
  <si>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</si>
  <si>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</si>
  <si>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</si>
  <si>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</si>
  <si>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</si>
  <si>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</si>
  <si>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</si>
  <si>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</si>
  <si>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</si>
  <si>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</si>
  <si>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</si>
  <si>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</si>
  <si>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</si>
  <si>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</si>
  <si>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</si>
  <si>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</si>
  <si>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</si>
  <si>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</si>
  <si>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</si>
  <si>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</si>
  <si>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</si>
  <si>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</si>
  <si>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</si>
  <si>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</si>
  <si>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</si>
  <si>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</si>
  <si>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</si>
  <si>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</si>
  <si>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</si>
  <si>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</si>
  <si>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</si>
  <si>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</si>
  <si>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</si>
  <si>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</si>
  <si>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</si>
  <si>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</si>
  <si>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</si>
  <si>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</si>
  <si>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</si>
  <si>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</si>
  <si>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</si>
  <si>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</si>
  <si>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</si>
  <si>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</si>
  <si>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</si>
  <si>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</si>
  <si>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</si>
  <si>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</si>
  <si>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</si>
  <si>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</si>
  <si>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</si>
  <si>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</si>
  <si>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</si>
  <si>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</si>
  <si>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</si>
  <si>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</si>
  <si>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</si>
  <si>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</si>
  <si>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</si>
  <si>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</si>
  <si>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</si>
  <si>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</si>
  <si>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</si>
  <si>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</si>
  <si>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</si>
  <si>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</si>
  <si>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</si>
  <si>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</si>
  <si>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</si>
  <si>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</si>
  <si>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</si>
  <si>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</si>
  <si>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</si>
  <si>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</si>
  <si>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</si>
  <si>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</si>
  <si>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</si>
  <si>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</si>
  <si>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</si>
  <si>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</si>
  <si>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</si>
  <si>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</si>
  <si>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</si>
  <si>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</si>
  <si>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</si>
  <si>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</si>
  <si>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</si>
  <si>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</si>
  <si>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</si>
  <si>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</si>
  <si>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</si>
  <si>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</si>
  <si>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</si>
  <si>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</si>
  <si>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</si>
  <si>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</si>
  <si>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</si>
  <si>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</si>
  <si>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</si>
  <si>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</si>
  <si>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</si>
  <si>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</si>
  <si>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</si>
  <si>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</si>
  <si>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</si>
  <si>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</si>
  <si>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</si>
  <si>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</si>
  <si>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</si>
  <si>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</si>
  <si>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</si>
  <si>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</si>
  <si>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</si>
  <si>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</si>
  <si>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</si>
  <si>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</si>
  <si>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</si>
  <si>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</si>
  <si>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</si>
  <si>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</si>
  <si>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</si>
  <si>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</si>
  <si>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</si>
  <si>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</si>
  <si>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</si>
  <si>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</si>
  <si>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</si>
  <si>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</si>
  <si>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</si>
  <si>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</si>
  <si>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</si>
  <si>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</si>
  <si>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</si>
  <si>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</si>
  <si>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</si>
  <si>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</si>
  <si>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</si>
  <si>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</si>
  <si>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</si>
  <si>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</si>
  <si>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</si>
  <si>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</si>
  <si>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</si>
  <si>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</si>
  <si>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</si>
  <si>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</si>
  <si>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</si>
  <si>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</si>
  <si>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</si>
  <si>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</si>
  <si>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</si>
  <si>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</si>
  <si>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</si>
  <si>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</si>
  <si>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</si>
  <si>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</si>
  <si>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</si>
  <si>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</si>
  <si>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</si>
  <si>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</si>
  <si>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</si>
  <si>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</si>
  <si>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</si>
  <si>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</si>
  <si>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</si>
  <si>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</si>
  <si>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</si>
  <si>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</si>
  <si>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</si>
  <si>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</si>
  <si>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</si>
  <si>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</si>
  <si>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</si>
  <si>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</si>
  <si>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</si>
  <si>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</si>
  <si>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</si>
  <si>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</si>
  <si>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</si>
  <si>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</si>
  <si>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</si>
  <si>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</si>
  <si>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</si>
  <si>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</si>
  <si>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</si>
  <si>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</si>
  <si>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</si>
  <si>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</si>
  <si>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</si>
  <si>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</si>
  <si>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</si>
  <si>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</si>
  <si>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</si>
  <si>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</si>
  <si>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</si>
  <si>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</si>
  <si>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</si>
  <si>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</si>
  <si>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</si>
  <si>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</si>
  <si>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</si>
  <si>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</si>
  <si>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</si>
  <si>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</si>
  <si>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</si>
  <si>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</si>
  <si>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</si>
  <si>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</si>
  <si>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</si>
  <si>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</si>
  <si>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</si>
  <si>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</si>
  <si>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</si>
  <si>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</si>
  <si>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</si>
  <si>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</si>
  <si>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</si>
  <si>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</si>
  <si>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</si>
  <si>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</si>
  <si>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</si>
  <si>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</si>
  <si>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</si>
  <si>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</si>
  <si>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</si>
  <si>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</si>
  <si>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</si>
  <si>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</si>
  <si>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</si>
  <si>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</si>
  <si>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</si>
  <si>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</si>
  <si>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</si>
  <si>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</si>
  <si>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</si>
  <si>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</si>
  <si>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</si>
  <si>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</si>
  <si>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</si>
  <si>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</si>
  <si>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</si>
  <si>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</si>
  <si>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</si>
  <si>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</si>
  <si>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</si>
  <si>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</si>
  <si>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</si>
  <si>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</si>
  <si>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</si>
  <si>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</si>
  <si>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</si>
  <si>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</si>
  <si>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</si>
  <si>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</si>
  <si>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</si>
  <si>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</si>
  <si>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</si>
  <si>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</si>
  <si>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</si>
  <si>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</si>
  <si>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</si>
  <si>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</si>
  <si>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</si>
  <si>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</si>
  <si>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</si>
  <si>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</si>
  <si>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</si>
  <si>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</si>
  <si>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</si>
  <si>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</si>
  <si>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</si>
  <si>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</si>
  <si>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</si>
  <si>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</si>
  <si>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</si>
  <si>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</si>
  <si>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</si>
  <si>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</si>
  <si>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</si>
  <si>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</si>
  <si>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</si>
  <si>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</si>
  <si>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</si>
  <si>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</si>
  <si>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</si>
  <si>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</si>
  <si>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</si>
  <si>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</si>
  <si>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</si>
  <si>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</si>
  <si>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</si>
  <si>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</si>
  <si>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</si>
  <si>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</si>
  <si>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</si>
  <si>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</si>
  <si>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</si>
  <si>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</si>
  <si>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</si>
  <si>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</si>
  <si>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</si>
  <si>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</si>
  <si>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</si>
  <si>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</si>
  <si>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</si>
  <si>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</si>
  <si>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</si>
  <si>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</si>
  <si>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</si>
  <si>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</si>
  <si>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</si>
  <si>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</si>
  <si>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</si>
  <si>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</si>
  <si>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</si>
  <si>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</si>
  <si>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</si>
  <si>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</si>
  <si>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</si>
  <si>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</si>
  <si>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</si>
  <si>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</si>
  <si>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</si>
  <si>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</si>
  <si>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</si>
  <si>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</si>
  <si>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</si>
  <si>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</si>
  <si>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</si>
  <si>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</si>
  <si>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</si>
  <si>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</si>
  <si>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</si>
  <si>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</si>
  <si>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</si>
  <si>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</si>
  <si>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</si>
  <si>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</si>
  <si>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</si>
  <si>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</si>
  <si>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</si>
  <si>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</si>
  <si>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</si>
  <si>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</si>
  <si>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</si>
  <si>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</si>
  <si>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</si>
  <si>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</si>
  <si>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</si>
  <si>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</si>
  <si>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</si>
  <si>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</si>
  <si>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</si>
  <si>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</si>
  <si>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</si>
  <si>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</si>
  <si>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</si>
  <si>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</si>
  <si>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</si>
  <si>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</si>
  <si>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</si>
  <si>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</si>
  <si>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</si>
  <si>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</si>
  <si>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</si>
  <si>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</si>
  <si>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</si>
  <si>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</si>
  <si>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</si>
  <si>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</si>
  <si>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</si>
  <si>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</si>
  <si>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</si>
  <si>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</si>
  <si>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</si>
  <si>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</si>
  <si>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</si>
  <si>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</si>
  <si>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</si>
  <si>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</si>
  <si>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</si>
  <si>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</si>
  <si>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</si>
  <si>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</si>
  <si>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</si>
  <si>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</si>
  <si>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</si>
  <si>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</si>
  <si>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</si>
  <si>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</si>
  <si>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</si>
  <si>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</si>
  <si>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</si>
  <si>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</si>
  <si>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</si>
  <si>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</si>
  <si>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</si>
  <si>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</si>
  <si>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</si>
  <si>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</si>
  <si>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</si>
  <si>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</si>
  <si>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</si>
  <si>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</si>
  <si>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</si>
  <si>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</si>
  <si>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</si>
  <si>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</si>
  <si>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</si>
  <si>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</si>
  <si>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</si>
  <si>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</si>
  <si>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</si>
  <si>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</si>
  <si>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</si>
  <si>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</si>
  <si>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</si>
  <si>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</si>
  <si>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</si>
  <si>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</si>
  <si>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</si>
  <si>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</si>
  <si>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</si>
  <si>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</si>
  <si>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</si>
  <si>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</si>
  <si>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</si>
  <si>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</si>
  <si>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</si>
  <si>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</si>
  <si>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</si>
  <si>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</si>
  <si>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</si>
  <si>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</si>
  <si>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</si>
  <si>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</si>
  <si>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</si>
  <si>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</si>
  <si>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</si>
  <si>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</si>
  <si>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</si>
  <si>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</si>
  <si>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</si>
  <si>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</si>
  <si>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</si>
  <si>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</si>
  <si>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</si>
  <si>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</si>
  <si>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</si>
  <si>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</si>
  <si>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</si>
  <si>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</si>
  <si>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</si>
  <si>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</si>
  <si>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</si>
  <si>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</si>
  <si>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</si>
  <si>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</si>
  <si>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</si>
  <si>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</si>
  <si>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</si>
  <si>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</si>
  <si>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</si>
  <si>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</si>
  <si>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</si>
  <si>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</si>
  <si>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</si>
  <si>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</si>
  <si>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</si>
  <si>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</si>
  <si>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</si>
  <si>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</si>
  <si>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</si>
  <si>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</si>
  <si>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</si>
  <si>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</si>
  <si>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</si>
  <si>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</si>
  <si>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</si>
  <si>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</si>
  <si>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</si>
  <si>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</si>
  <si>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</si>
  <si>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</si>
  <si>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</si>
  <si>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</si>
  <si>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</si>
  <si>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</si>
  <si>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</si>
  <si>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</si>
  <si>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</si>
  <si>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</si>
  <si>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</si>
  <si>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</si>
  <si>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</si>
  <si>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</si>
  <si>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</si>
  <si>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</si>
  <si>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</si>
  <si>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</si>
  <si>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</si>
  <si>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</si>
  <si>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</si>
  <si>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</si>
  <si>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</si>
  <si>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</si>
  <si>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</si>
  <si>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</si>
  <si>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</si>
  <si>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</si>
  <si>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</si>
  <si>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</si>
  <si>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</si>
  <si>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</si>
  <si>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</si>
  <si>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</si>
  <si>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</si>
  <si>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</si>
  <si>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</si>
  <si>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</si>
  <si>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</si>
  <si>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</si>
  <si>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</si>
  <si>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</si>
  <si>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</si>
  <si>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</si>
  <si>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</si>
  <si>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</si>
  <si>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</si>
  <si>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</si>
  <si>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</si>
  <si>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</si>
  <si>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</si>
  <si>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</si>
  <si>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</si>
  <si>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</si>
  <si>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</si>
  <si>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</si>
  <si>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</si>
  <si>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</si>
  <si>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</si>
  <si>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</si>
  <si>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</si>
  <si>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</si>
  <si>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</si>
  <si>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</si>
  <si>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</si>
  <si>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</si>
  <si>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</si>
  <si>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</si>
  <si>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</si>
  <si>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</si>
  <si>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</si>
  <si>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</si>
  <si>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</si>
  <si>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</si>
  <si>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</si>
  <si>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</si>
  <si>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</si>
  <si>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</si>
  <si>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</si>
  <si>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</si>
  <si>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</si>
  <si>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</si>
  <si>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</si>
  <si>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</si>
  <si>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</si>
  <si>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</si>
  <si>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</si>
  <si>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</si>
  <si>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</si>
  <si>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</si>
  <si>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</si>
  <si>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</si>
  <si>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</si>
  <si>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</si>
  <si>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</si>
  <si>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</si>
  <si>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</si>
  <si>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</si>
  <si>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</si>
  <si>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</si>
  <si>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</si>
  <si>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</si>
  <si>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</si>
  <si>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</si>
  <si>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</si>
  <si>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</si>
  <si>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</si>
  <si>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</si>
  <si>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</si>
  <si>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</si>
  <si>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</si>
  <si>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</si>
  <si>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</si>
  <si>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</si>
  <si>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</si>
  <si>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</si>
  <si>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</si>
  <si>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</si>
  <si>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</si>
  <si>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</si>
  <si>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</si>
  <si>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</si>
  <si>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</si>
  <si>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</si>
  <si>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</si>
  <si>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</si>
  <si>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</si>
  <si>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</si>
  <si>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</si>
  <si>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</si>
  <si>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</si>
  <si>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</si>
  <si>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</si>
  <si>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</si>
  <si>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</si>
  <si>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</si>
  <si>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</si>
  <si>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</si>
  <si>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</si>
  <si>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</si>
  <si>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</si>
  <si>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</si>
  <si>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</si>
  <si>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</si>
  <si>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</si>
  <si>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</si>
  <si>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</si>
  <si>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</si>
  <si>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</si>
  <si>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</si>
  <si>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</si>
  <si>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</si>
  <si>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</si>
  <si>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</si>
  <si>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</si>
  <si>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</si>
  <si>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</si>
  <si>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</si>
  <si>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</si>
  <si>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</si>
  <si>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</si>
  <si>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</si>
  <si>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</si>
  <si>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</si>
  <si>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</si>
  <si>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</si>
  <si>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</si>
  <si>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</si>
  <si>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</si>
  <si>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</si>
  <si>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</si>
  <si>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</si>
  <si>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</si>
  <si>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</si>
  <si>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</si>
  <si>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</si>
  <si>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</si>
  <si>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</si>
  <si>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</si>
  <si>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</si>
  <si>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</si>
  <si>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</si>
  <si>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</si>
  <si>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</si>
  <si>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</si>
  <si>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</si>
  <si>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</si>
  <si>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</si>
  <si>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</si>
  <si>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</si>
  <si>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</si>
  <si>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</si>
  <si>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</si>
  <si>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</si>
  <si>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</si>
  <si>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</si>
  <si>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</si>
  <si>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</si>
  <si>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</si>
  <si>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</si>
  <si>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</si>
  <si>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</si>
  <si>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</si>
  <si>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</si>
  <si>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</si>
  <si>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</si>
  <si>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</si>
  <si>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</si>
  <si>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</si>
  <si>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</si>
  <si>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</si>
  <si>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</si>
  <si>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</si>
  <si>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</si>
  <si>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</si>
  <si>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</si>
  <si>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</si>
  <si>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</si>
  <si>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</si>
  <si>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</si>
  <si>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</si>
  <si>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</si>
  <si>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</si>
  <si>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</si>
  <si>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</si>
  <si>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</si>
  <si>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</si>
  <si>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</si>
  <si>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</si>
  <si>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</si>
  <si>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</si>
  <si>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</si>
  <si>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</si>
  <si>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</si>
  <si>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</si>
  <si>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</si>
  <si>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</si>
  <si>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</si>
  <si>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</si>
  <si>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</si>
  <si>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</si>
  <si>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</si>
  <si>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</si>
  <si>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</si>
  <si>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</si>
  <si>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</si>
  <si>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</si>
  <si>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</si>
  <si>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</si>
  <si>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</si>
  <si>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</si>
  <si>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</si>
  <si>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</si>
  <si>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</si>
  <si>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</si>
  <si>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</si>
  <si>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</si>
  <si>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</si>
  <si>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</si>
  <si>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</si>
  <si>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</si>
  <si>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</si>
  <si>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</si>
  <si>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</si>
  <si>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</si>
  <si>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</si>
  <si>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</si>
  <si>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</si>
  <si>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</si>
  <si>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</si>
  <si>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</si>
  <si>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</si>
  <si>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</si>
  <si>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</si>
  <si>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</si>
  <si>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</si>
  <si>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</si>
  <si>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</si>
  <si>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</si>
  <si>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</si>
  <si>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</si>
  <si>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</si>
  <si>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</si>
  <si>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</si>
  <si>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</si>
  <si>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</si>
  <si>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</si>
  <si>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</si>
  <si>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</si>
  <si>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</si>
  <si>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</si>
  <si>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</si>
  <si>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</si>
  <si>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</si>
  <si>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</si>
  <si>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</si>
  <si>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</si>
  <si>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</si>
  <si>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</si>
  <si>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</si>
  <si>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</si>
  <si>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</si>
  <si>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</si>
  <si>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</si>
  <si>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</si>
  <si>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</si>
  <si>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</si>
  <si>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</si>
  <si>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</si>
  <si>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</si>
  <si>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</si>
  <si>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</si>
  <si>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</si>
  <si>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</si>
  <si>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</si>
  <si>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</si>
  <si>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</si>
  <si>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</si>
  <si>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</si>
  <si>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</si>
  <si>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</si>
  <si>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</si>
  <si>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</si>
  <si>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</si>
  <si>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</si>
  <si>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</si>
  <si>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</si>
  <si>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</si>
  <si>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</si>
  <si>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</si>
  <si>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</si>
  <si>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</si>
  <si>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</si>
  <si>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</si>
  <si>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</si>
  <si>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</si>
  <si>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</si>
  <si>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</si>
  <si>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</si>
  <si>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</si>
  <si>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</si>
  <si>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</si>
  <si>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</si>
  <si>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</si>
  <si>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</si>
  <si>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</si>
  <si>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</si>
  <si>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</si>
  <si>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</si>
  <si>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</si>
  <si>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</si>
  <si>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</si>
  <si>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</si>
  <si>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</si>
  <si>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</si>
  <si>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</si>
  <si>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</si>
  <si>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</si>
  <si>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</si>
  <si>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</si>
  <si>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</si>
  <si>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</si>
  <si>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</si>
  <si>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</si>
  <si>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</si>
  <si>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</si>
  <si>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</si>
  <si>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</si>
  <si>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</si>
  <si>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</si>
  <si>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</si>
  <si>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</si>
  <si>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</si>
  <si>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</si>
  <si>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</si>
  <si>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</si>
  <si>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</si>
  <si>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</si>
  <si>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</si>
  <si>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</si>
  <si>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</si>
  <si>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</si>
  <si>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</si>
  <si>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</si>
  <si>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</si>
  <si>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</si>
  <si>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</si>
  <si>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</si>
  <si>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</si>
  <si>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</si>
  <si>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</si>
  <si>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</si>
  <si>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</si>
  <si>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</si>
  <si>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</si>
  <si>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</si>
  <si>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</si>
  <si>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</si>
  <si>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</si>
  <si>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</si>
  <si>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</si>
  <si>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</si>
  <si>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</si>
  <si>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</si>
  <si>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</si>
  <si>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</si>
  <si>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</si>
  <si>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</si>
  <si>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</si>
  <si>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</si>
  <si>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</si>
  <si>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</si>
  <si>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</si>
  <si>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</si>
  <si>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</si>
  <si>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</si>
  <si>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</si>
  <si>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</si>
  <si>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</si>
  <si>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</si>
  <si>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</si>
  <si>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</si>
  <si>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</si>
  <si>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</si>
  <si>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</si>
  <si>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</si>
  <si>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</si>
  <si>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</si>
  <si>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</si>
  <si>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</si>
  <si>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</si>
  <si>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</si>
  <si>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</si>
  <si>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</si>
  <si>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</si>
  <si>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</si>
  <si>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</si>
  <si>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</si>
  <si>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</si>
  <si>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</si>
  <si>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</si>
  <si>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</si>
  <si>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</si>
  <si>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</si>
  <si>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</si>
  <si>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</si>
  <si>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</si>
  <si>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</si>
  <si>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</si>
  <si>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</si>
  <si>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</si>
  <si>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</si>
  <si>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</si>
  <si>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</si>
  <si>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</si>
  <si>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</si>
  <si>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</si>
  <si>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</si>
  <si>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</si>
  <si>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</si>
  <si>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</si>
  <si>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</si>
  <si>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</si>
  <si>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</si>
  <si>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</si>
  <si>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</si>
  <si>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</si>
  <si>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</si>
  <si>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</si>
  <si>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</si>
  <si>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</si>
  <si>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</si>
  <si>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</si>
  <si>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</si>
  <si>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</si>
  <si>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</si>
  <si>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</si>
  <si>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</si>
  <si>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</si>
  <si>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</si>
  <si>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</si>
  <si>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</si>
  <si>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</si>
  <si>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</si>
  <si>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</si>
  <si>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</si>
  <si>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</si>
  <si>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</si>
  <si>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</si>
  <si>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</si>
  <si>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</si>
  <si>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</si>
  <si>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</si>
  <si>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</si>
  <si>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</si>
  <si>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</si>
  <si>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</si>
  <si>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</si>
  <si>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</si>
  <si>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</si>
  <si>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</si>
  <si>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</si>
  <si>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</si>
  <si>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</si>
  <si>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</si>
  <si>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</si>
  <si>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</si>
  <si>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</si>
  <si>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</si>
  <si>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</si>
  <si>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</si>
  <si>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</si>
  <si>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</si>
  <si>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</si>
  <si>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</si>
  <si>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</si>
  <si>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</si>
  <si>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</si>
  <si>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</si>
  <si>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</si>
  <si>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</si>
  <si>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</si>
  <si>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</si>
  <si>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</si>
  <si>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</si>
  <si>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</si>
  <si>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</si>
  <si>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</si>
  <si>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</si>
  <si>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</si>
  <si>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</si>
  <si>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</si>
  <si>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</si>
  <si>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</si>
  <si>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</si>
  <si>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</si>
  <si>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</si>
  <si>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</si>
  <si>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</si>
  <si>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</si>
  <si>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</si>
  <si>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</si>
  <si>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</si>
  <si>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</si>
  <si>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</si>
  <si>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</si>
  <si>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</si>
  <si>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</si>
  <si>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</si>
  <si>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</si>
  <si>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</si>
  <si>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</si>
  <si>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</si>
  <si>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</si>
  <si>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</si>
  <si>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</si>
  <si>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</si>
  <si>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</si>
  <si>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</si>
  <si>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</si>
  <si>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</si>
  <si>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</si>
  <si>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</si>
  <si>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</si>
  <si>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</si>
  <si>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</si>
  <si>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</si>
  <si>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</si>
  <si>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</si>
  <si>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</si>
  <si>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</si>
  <si>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</si>
  <si>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</si>
  <si>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</si>
  <si>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</si>
  <si>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</si>
  <si>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</si>
  <si>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</si>
  <si>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</si>
  <si>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</si>
  <si>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</si>
  <si>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</si>
  <si>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</si>
  <si>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</si>
  <si>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</si>
  <si>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</si>
  <si>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</si>
  <si>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</si>
  <si>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</si>
  <si>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</si>
  <si>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</si>
  <si>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</si>
  <si>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</si>
  <si>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</si>
  <si>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</si>
  <si>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</si>
  <si>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</si>
  <si>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</si>
  <si>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</si>
  <si>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</si>
  <si>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</si>
  <si>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</si>
  <si>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</si>
  <si>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</si>
  <si>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</si>
  <si>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</si>
  <si>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</si>
  <si>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</si>
  <si>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</si>
  <si>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</si>
  <si>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</si>
  <si>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</si>
  <si>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</si>
  <si>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</si>
  <si>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</si>
  <si>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</si>
  <si>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</si>
  <si>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</si>
  <si>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</si>
  <si>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</si>
  <si>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</si>
  <si>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</si>
  <si>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</si>
  <si>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</si>
  <si>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</si>
  <si>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</si>
  <si>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</si>
  <si>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</si>
  <si>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</si>
  <si>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</si>
  <si>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</si>
  <si>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</si>
  <si>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</si>
  <si>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</si>
  <si>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</si>
  <si>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</si>
  <si>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</si>
  <si>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</si>
  <si>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</si>
  <si>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</si>
  <si>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</si>
  <si>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</si>
  <si>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</si>
  <si>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</si>
  <si>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</si>
  <si>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</si>
  <si>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</si>
  <si>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</si>
  <si>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</si>
  <si>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</si>
  <si>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</si>
  <si>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</si>
  <si>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</si>
  <si>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</si>
  <si>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</si>
  <si>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</si>
  <si>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</si>
  <si>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</si>
  <si>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</si>
  <si>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</si>
  <si>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</si>
  <si>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</si>
  <si>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</si>
  <si>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</si>
  <si>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</si>
  <si>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</si>
  <si>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</si>
  <si>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</si>
  <si>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</si>
  <si>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</si>
  <si>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</si>
  <si>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</si>
  <si>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</si>
  <si>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</si>
  <si>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</si>
  <si>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</si>
  <si>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</si>
  <si>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</si>
  <si>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</si>
  <si>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</si>
  <si>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</si>
  <si>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</si>
  <si>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</si>
  <si>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</si>
  <si>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</si>
  <si>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</si>
  <si>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</si>
  <si>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</si>
  <si>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</si>
  <si>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</si>
  <si>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</si>
  <si>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</si>
  <si>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</si>
  <si>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</si>
  <si>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</si>
  <si>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</si>
  <si>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</si>
  <si>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</si>
  <si>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</si>
  <si>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</si>
  <si>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</si>
  <si>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</si>
  <si>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</si>
  <si>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</si>
  <si>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</si>
  <si>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</si>
  <si>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</si>
  <si>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</si>
  <si>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</si>
  <si>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</si>
  <si>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</si>
  <si>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</si>
  <si>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</si>
  <si>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</si>
  <si>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</si>
  <si>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</si>
  <si>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</si>
  <si>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</si>
  <si>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</si>
  <si>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</si>
  <si>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</si>
  <si>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</si>
  <si>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</si>
  <si>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</si>
  <si>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</si>
  <si>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</si>
  <si>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</si>
  <si>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</si>
  <si>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</si>
  <si>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</si>
  <si>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</si>
  <si>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</si>
  <si>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</si>
  <si>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</si>
  <si>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</si>
  <si>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</si>
  <si>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</si>
  <si>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</si>
  <si>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</si>
  <si>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</si>
  <si>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</si>
  <si>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</si>
  <si>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</si>
  <si>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</si>
  <si>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</si>
  <si>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</si>
  <si>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</si>
  <si>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</si>
  <si>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</si>
  <si>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</si>
  <si>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</si>
  <si>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</si>
  <si>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</si>
  <si>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</si>
  <si>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</si>
  <si>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</si>
  <si>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</si>
  <si>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</si>
  <si>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</si>
  <si>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</si>
  <si>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</si>
  <si>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</si>
  <si>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</si>
  <si>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</si>
  <si>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</si>
  <si>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</si>
  <si>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</si>
  <si>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</si>
  <si>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</si>
  <si>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</si>
  <si>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</si>
  <si>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</si>
  <si>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</si>
  <si>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</si>
  <si>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</si>
  <si>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</si>
  <si>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</si>
  <si>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</si>
  <si>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</si>
  <si>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</si>
  <si>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</si>
  <si>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</si>
  <si>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</si>
  <si>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</si>
  <si>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</si>
  <si>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</si>
  <si>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</si>
  <si>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</si>
  <si>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</si>
  <si>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</si>
  <si>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</si>
  <si>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</si>
  <si>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</si>
  <si>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</si>
  <si>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</si>
  <si>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</si>
  <si>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</si>
  <si>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</si>
  <si>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</si>
  <si>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</si>
  <si>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</si>
  <si>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</si>
  <si>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</si>
  <si>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</si>
  <si>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</si>
  <si>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</si>
  <si>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</si>
  <si>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</si>
  <si>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</si>
  <si>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</si>
  <si>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</si>
  <si>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</si>
  <si>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</si>
  <si>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</si>
  <si>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</si>
  <si>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</si>
  <si>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</si>
  <si>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</si>
  <si>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</si>
  <si>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</si>
  <si>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</si>
  <si>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</si>
  <si>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</si>
  <si>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</si>
  <si>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</si>
  <si>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</si>
  <si>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</si>
  <si>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</si>
  <si>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</si>
  <si>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</si>
  <si>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</si>
  <si>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</si>
  <si>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</si>
  <si>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</si>
  <si>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</si>
  <si>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</si>
  <si>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</si>
  <si>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</si>
  <si>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</si>
  <si>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</si>
  <si>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</si>
  <si>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</si>
  <si>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</si>
  <si>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</si>
  <si>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</si>
  <si>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</si>
  <si>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</si>
  <si>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</si>
  <si>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</si>
  <si>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</si>
  <si>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</si>
  <si>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</si>
  <si>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</si>
  <si>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</si>
  <si>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</si>
  <si>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</si>
  <si>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</si>
  <si>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</si>
  <si>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</si>
  <si>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</si>
  <si>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</si>
  <si>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</si>
  <si>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</si>
  <si>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</si>
  <si>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</si>
  <si>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</si>
  <si>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</si>
  <si>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</si>
  <si>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</si>
  <si>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</si>
  <si>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</si>
  <si>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</si>
  <si>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</si>
  <si>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</si>
  <si>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</si>
  <si>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</si>
  <si>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</si>
  <si>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</si>
  <si>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</si>
  <si>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</si>
  <si>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</si>
  <si>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</si>
  <si>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</si>
  <si>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</si>
  <si>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</si>
  <si>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</si>
  <si>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</si>
  <si>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</si>
  <si>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</si>
  <si>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</si>
  <si>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</si>
  <si>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</si>
  <si>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</si>
  <si>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</si>
  <si>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</si>
  <si>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</si>
  <si>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</si>
  <si>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</si>
  <si>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</si>
  <si>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</si>
  <si>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</si>
  <si>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</si>
  <si>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</si>
  <si>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</si>
  <si>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</si>
  <si>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</si>
  <si>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</si>
  <si>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</si>
  <si>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</si>
  <si>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</si>
  <si>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</si>
  <si>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</si>
  <si>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</si>
  <si>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</si>
  <si>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</si>
  <si>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</si>
  <si>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</si>
  <si>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</si>
  <si>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</si>
  <si>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</si>
  <si>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</si>
  <si>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</si>
  <si>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</si>
  <si>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</si>
  <si>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</si>
  <si>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</si>
  <si>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</si>
  <si>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</si>
  <si>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</si>
  <si>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</si>
  <si>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</si>
  <si>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</si>
  <si>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</si>
  <si>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</si>
  <si>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</si>
  <si>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</si>
  <si>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</si>
  <si>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</si>
  <si>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</si>
  <si>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</si>
  <si>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</si>
  <si>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</si>
  <si>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</si>
  <si>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</si>
  <si>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</si>
  <si>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</si>
  <si>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</si>
  <si>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</si>
  <si>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</si>
  <si>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</si>
  <si>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</si>
  <si>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</si>
  <si>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</si>
  <si>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</si>
  <si>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</si>
  <si>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</si>
  <si>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</si>
  <si>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</si>
  <si>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</si>
  <si>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</si>
  <si>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</si>
  <si>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</si>
  <si>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</si>
  <si>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</si>
  <si>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</si>
  <si>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</si>
  <si>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</si>
  <si>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</si>
  <si>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</si>
  <si>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</si>
  <si>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</si>
  <si>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</si>
  <si>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</si>
  <si>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</si>
  <si>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</si>
  <si>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</si>
  <si>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</si>
  <si>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</si>
  <si>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</si>
  <si>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</si>
  <si>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</si>
  <si>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</si>
  <si>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</si>
  <si>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</si>
  <si>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</si>
  <si>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</si>
  <si>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</si>
  <si>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</si>
  <si>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</si>
  <si>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</si>
  <si>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</si>
  <si>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</si>
  <si>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</si>
  <si>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</si>
  <si>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</si>
  <si>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</si>
  <si>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</si>
  <si>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</si>
  <si>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</si>
  <si>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</si>
  <si>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</si>
  <si>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</si>
  <si>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</si>
  <si>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</si>
  <si>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</si>
  <si>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</si>
  <si>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</si>
  <si>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</si>
  <si>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</si>
  <si>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</si>
  <si>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</si>
  <si>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</si>
  <si>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</si>
  <si>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</si>
  <si>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</si>
  <si>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</si>
  <si>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</si>
  <si>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</si>
  <si>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</si>
  <si>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</si>
  <si>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</si>
  <si>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</si>
  <si>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</si>
  <si>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</si>
  <si>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</si>
  <si>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</si>
  <si>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</si>
  <si>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</si>
  <si>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</si>
  <si>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</si>
  <si>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</si>
  <si>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</si>
  <si>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</si>
  <si>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</si>
  <si>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</si>
  <si>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</si>
  <si>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</si>
  <si>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</si>
  <si>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</si>
  <si>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</si>
  <si>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</si>
  <si>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</si>
  <si>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</si>
  <si>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</si>
  <si>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</si>
  <si>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</si>
  <si>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</si>
  <si>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</si>
  <si>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</si>
  <si>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</si>
  <si>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</si>
  <si>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</si>
  <si>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</si>
  <si>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</si>
  <si>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</si>
  <si>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</si>
  <si>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</si>
  <si>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</si>
  <si>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</si>
  <si>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</si>
  <si>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</si>
  <si>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</si>
  <si>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</si>
  <si>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</si>
  <si>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</si>
  <si>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</si>
  <si>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</si>
  <si>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</si>
  <si>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</si>
  <si>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</si>
  <si>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</si>
  <si>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</si>
  <si>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</si>
  <si>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</si>
  <si>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</si>
  <si>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</si>
  <si>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</si>
  <si>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</si>
  <si>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</si>
  <si>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</si>
  <si>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</si>
  <si>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</si>
  <si>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</si>
  <si>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</si>
  <si>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</si>
  <si>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</si>
  <si>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</si>
  <si>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</si>
  <si>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</si>
  <si>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</si>
  <si>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</si>
  <si>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</si>
  <si>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</si>
  <si>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</si>
  <si>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</si>
  <si>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</si>
  <si>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</si>
  <si>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</si>
  <si>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</si>
  <si>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</si>
  <si>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</si>
  <si>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</si>
  <si>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</si>
  <si>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</si>
  <si>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</si>
  <si>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</si>
  <si>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</si>
  <si>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</si>
  <si>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</si>
  <si>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</si>
  <si>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</si>
  <si>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</si>
  <si>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</si>
  <si>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</si>
  <si>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</si>
  <si>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</si>
  <si>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</si>
  <si>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</si>
  <si>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</si>
  <si>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</si>
  <si>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</si>
  <si>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</si>
  <si>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</si>
  <si>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</si>
  <si>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</si>
  <si>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</si>
  <si>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</si>
  <si>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</si>
  <si>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</si>
  <si>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</si>
  <si>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</si>
  <si>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</si>
  <si>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</si>
  <si>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</si>
  <si>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</si>
  <si>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</si>
  <si>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</si>
  <si>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</si>
  <si>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</si>
  <si>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</si>
  <si>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</si>
  <si>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</si>
  <si>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</si>
  <si>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</si>
  <si>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</si>
  <si>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</si>
  <si>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</si>
  <si>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</si>
  <si>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</si>
  <si>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</si>
  <si>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</si>
  <si>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</si>
  <si>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</si>
  <si>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</si>
  <si>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</si>
  <si>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</si>
  <si>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</si>
  <si>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</si>
  <si>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</si>
  <si>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</si>
  <si>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</si>
  <si>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</si>
  <si>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</si>
  <si>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</si>
  <si>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</si>
  <si>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</si>
  <si>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</si>
  <si>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</si>
  <si>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</si>
  <si>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</si>
  <si>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</si>
  <si>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</si>
  <si>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</si>
  <si>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</si>
  <si>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</si>
  <si>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</si>
  <si>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</si>
  <si>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</si>
  <si>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</si>
  <si>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</si>
  <si>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</si>
  <si>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</si>
  <si>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</si>
  <si>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</si>
  <si>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</si>
  <si>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</si>
  <si>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</si>
  <si>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</si>
  <si>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</si>
  <si>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</si>
  <si>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</si>
  <si>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</si>
  <si>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</si>
  <si>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</si>
  <si>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</si>
  <si>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</si>
  <si>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</si>
  <si>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</si>
  <si>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</si>
  <si>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</si>
  <si>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</si>
  <si>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</si>
  <si>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</si>
  <si>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</si>
  <si>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</si>
  <si>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</si>
  <si>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</si>
  <si>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</si>
  <si>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</si>
  <si>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</si>
  <si>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</si>
  <si>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</si>
  <si>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</si>
  <si>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</si>
  <si>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</si>
  <si>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</si>
  <si>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</si>
  <si>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</si>
  <si>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</si>
  <si>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</si>
  <si>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</si>
  <si>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</si>
  <si>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</si>
  <si>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</si>
  <si>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</si>
  <si>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</si>
  <si>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</si>
  <si>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</si>
  <si>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</si>
  <si>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</si>
  <si>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</si>
  <si>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</si>
  <si>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</si>
  <si>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</si>
  <si>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</si>
  <si>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</si>
  <si>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</si>
  <si>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</si>
  <si>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</si>
  <si>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</si>
  <si>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</si>
  <si>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</si>
  <si>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</si>
  <si>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</si>
  <si>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</si>
  <si>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</si>
  <si>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</si>
  <si>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</si>
  <si>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</si>
  <si>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</si>
  <si>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</si>
  <si>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</si>
  <si>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</si>
  <si>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</si>
  <si>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</si>
  <si>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</si>
  <si>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</si>
  <si>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</si>
  <si>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</si>
  <si>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</si>
  <si>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</si>
  <si>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</si>
  <si>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</si>
  <si>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</si>
  <si>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</si>
  <si>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</si>
  <si>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</si>
  <si>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</si>
  <si>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</si>
  <si>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</si>
  <si>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</si>
  <si>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</si>
  <si>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</si>
  <si>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</si>
  <si>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</si>
  <si>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</si>
  <si>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</si>
  <si>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</si>
  <si>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</si>
  <si>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</si>
  <si>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</si>
  <si>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</si>
  <si>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</si>
  <si>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</si>
  <si>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</si>
  <si>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</si>
  <si>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</si>
  <si>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</si>
  <si>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</si>
  <si>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</si>
  <si>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</si>
  <si>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</si>
  <si>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</si>
  <si>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</si>
  <si>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</si>
  <si>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</si>
  <si>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</si>
  <si>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</si>
  <si>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</si>
  <si>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</si>
  <si>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</si>
  <si>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</si>
  <si>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</si>
  <si>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</si>
  <si>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</si>
  <si>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</si>
  <si>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</si>
  <si>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</si>
  <si>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</si>
  <si>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</si>
  <si>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</si>
  <si>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</si>
  <si>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</si>
  <si>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</si>
  <si>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</si>
  <si>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</si>
  <si>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</si>
  <si>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</si>
  <si>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</si>
  <si>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</si>
  <si>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</si>
  <si>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</si>
  <si>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</si>
  <si>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</si>
  <si>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</si>
  <si>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</si>
  <si>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</si>
  <si>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</si>
  <si>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</si>
  <si>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</si>
  <si>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</si>
  <si>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</si>
  <si>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</si>
  <si>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</si>
  <si>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</si>
  <si>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</si>
  <si>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</si>
  <si>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</si>
  <si>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</si>
  <si>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</si>
  <si>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</si>
  <si>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</si>
  <si>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</si>
  <si>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</si>
  <si>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</si>
  <si>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</si>
  <si>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</si>
  <si>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</si>
  <si>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</si>
  <si>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</si>
  <si>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</si>
  <si>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</si>
  <si>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</si>
  <si>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</si>
  <si>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</si>
  <si>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</si>
  <si>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</si>
  <si>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</si>
  <si>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</si>
  <si>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</si>
  <si>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</si>
  <si>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</si>
  <si>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</si>
  <si>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</si>
  <si>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</si>
  <si>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</si>
  <si>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</si>
  <si>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</si>
  <si>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</si>
  <si>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</si>
  <si>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</si>
  <si>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</si>
  <si>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</si>
  <si>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</si>
  <si>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</si>
  <si>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</si>
  <si>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</si>
  <si>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</si>
  <si>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</si>
  <si>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</si>
  <si>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</si>
  <si>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</si>
  <si>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</si>
  <si>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</si>
  <si>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</si>
  <si>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</si>
  <si>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</si>
  <si>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</si>
  <si>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</si>
  <si>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</si>
  <si>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</si>
  <si>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</si>
  <si>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</si>
  <si>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</si>
  <si>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</si>
  <si>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</si>
  <si>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</si>
  <si>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</si>
  <si>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</si>
  <si>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</si>
  <si>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</si>
  <si>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</si>
  <si>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</si>
  <si>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</si>
  <si>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</si>
  <si>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</si>
  <si>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</si>
  <si>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</si>
  <si>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</si>
  <si>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</si>
  <si>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</si>
  <si>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</si>
  <si>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</si>
  <si>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</si>
  <si>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</si>
  <si>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</si>
  <si>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</si>
  <si>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</si>
  <si>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</si>
  <si>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</si>
  <si>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</si>
  <si>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</si>
  <si>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</si>
  <si>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</si>
  <si>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</si>
  <si>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</si>
  <si>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</si>
  <si>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</si>
  <si>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</si>
  <si>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</si>
  <si>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</si>
  <si>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</si>
  <si>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</si>
  <si>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</si>
  <si>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</si>
  <si>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</si>
  <si>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</si>
  <si>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</si>
  <si>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</si>
  <si>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</si>
  <si>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</si>
  <si>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</si>
  <si>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</si>
  <si>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</si>
  <si>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</si>
  <si>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</si>
  <si>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</si>
  <si>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</si>
  <si>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</si>
  <si>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</si>
  <si>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</si>
  <si>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</si>
  <si>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</si>
  <si>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</si>
  <si>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</si>
  <si>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</si>
  <si>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</si>
  <si>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</si>
  <si>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</si>
  <si>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</si>
  <si>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</si>
  <si>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</si>
  <si>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</si>
  <si>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</si>
  <si>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</si>
  <si>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</si>
  <si>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</si>
  <si>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</si>
  <si>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</si>
  <si>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</si>
  <si>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</si>
  <si>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</si>
  <si>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</si>
  <si>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</si>
  <si>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</si>
  <si>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</si>
  <si>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</si>
  <si>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</si>
  <si>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</si>
  <si>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</si>
  <si>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</si>
  <si>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</si>
  <si>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</si>
  <si>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</si>
  <si>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</si>
  <si>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</si>
  <si>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</si>
  <si>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</si>
  <si>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</si>
  <si>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</si>
  <si>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</si>
  <si>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</si>
  <si>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</si>
  <si>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</si>
  <si>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</si>
  <si>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</si>
  <si>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</si>
  <si>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</si>
  <si>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</si>
  <si>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</si>
  <si>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</si>
  <si>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</si>
  <si>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</si>
  <si>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</si>
  <si>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</si>
  <si>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</si>
  <si>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</si>
  <si>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</si>
  <si>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</si>
  <si>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</si>
  <si>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</si>
  <si>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</si>
  <si>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</si>
  <si>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</si>
  <si>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</si>
  <si>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</si>
  <si>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</si>
  <si>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</si>
  <si>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</si>
  <si>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</si>
  <si>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</si>
  <si>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</si>
  <si>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</si>
  <si>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</si>
  <si>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</si>
  <si>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</si>
  <si>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</si>
  <si>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</si>
  <si>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</si>
  <si>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</si>
  <si>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</si>
  <si>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</si>
  <si>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</si>
  <si>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</si>
  <si>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</si>
  <si>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</si>
  <si>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</si>
  <si>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</si>
  <si>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</si>
  <si>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</si>
  <si>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</si>
  <si>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</si>
  <si>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</si>
  <si>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</si>
  <si>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</si>
  <si>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</si>
  <si>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</si>
  <si>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</si>
  <si>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</si>
  <si>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</si>
  <si>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</si>
  <si>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</si>
  <si>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</si>
  <si>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</si>
  <si>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</si>
  <si>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</si>
  <si>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</si>
  <si>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</si>
  <si>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</si>
  <si>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</si>
  <si>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</si>
  <si>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</si>
  <si>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</si>
  <si>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</si>
  <si>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</si>
  <si>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</si>
  <si>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</si>
  <si>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</si>
  <si>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</si>
  <si>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</si>
  <si>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</si>
  <si>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</si>
  <si>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</si>
  <si>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</si>
  <si>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</si>
  <si>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</si>
  <si>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</si>
  <si>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</si>
  <si>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</si>
  <si>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</si>
  <si>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</si>
  <si>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</si>
  <si>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</si>
  <si>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</si>
  <si>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</si>
  <si>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</si>
  <si>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</si>
  <si>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</si>
  <si>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</si>
  <si>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</si>
  <si>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</si>
  <si>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</si>
  <si>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</si>
  <si>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</si>
  <si>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</si>
  <si>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</si>
  <si>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</si>
  <si>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</si>
  <si>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</si>
  <si>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</si>
  <si>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</si>
  <si>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</si>
  <si>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</si>
  <si>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</si>
  <si>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</si>
  <si>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</si>
  <si>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</si>
  <si>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</si>
  <si>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</si>
  <si>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</si>
  <si>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</si>
  <si>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</si>
  <si>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</si>
  <si>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</si>
  <si>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</si>
  <si>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</si>
  <si>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</si>
  <si>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</si>
  <si>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</si>
  <si>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</si>
  <si>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</si>
  <si>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</si>
  <si>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</si>
  <si>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</si>
  <si>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</si>
  <si>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</si>
  <si>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</si>
  <si>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</si>
  <si>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</si>
  <si>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</si>
  <si>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</si>
  <si>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</si>
  <si>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</si>
  <si>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</si>
  <si>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</si>
  <si>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</si>
  <si>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</si>
  <si>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</si>
  <si>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</si>
  <si>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</si>
  <si>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</si>
  <si>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</si>
  <si>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</si>
  <si>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</si>
  <si>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</si>
  <si>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</si>
  <si>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</si>
  <si>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</si>
  <si>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</si>
  <si>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</si>
  <si>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</si>
  <si>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</si>
  <si>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</si>
  <si>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</si>
  <si>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</si>
  <si>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</si>
  <si>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</si>
  <si>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</si>
  <si>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</si>
  <si>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</si>
  <si>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</si>
  <si>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</si>
  <si>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</si>
  <si>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</si>
  <si>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</si>
  <si>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</si>
  <si>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</si>
  <si>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</si>
  <si>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</si>
  <si>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</si>
  <si>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</si>
  <si>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</si>
  <si>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</si>
  <si>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</si>
  <si>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</si>
  <si>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</si>
  <si>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</si>
  <si>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</si>
  <si>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</si>
  <si>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</si>
  <si>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</si>
  <si>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</si>
  <si>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</si>
  <si>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</si>
  <si>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</si>
  <si>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</si>
  <si>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</si>
  <si>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</si>
  <si>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</si>
  <si>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</si>
  <si>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</si>
  <si>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</si>
  <si>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</si>
  <si>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</si>
  <si>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</si>
  <si>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</si>
  <si>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</si>
  <si>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</si>
  <si>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</si>
  <si>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</si>
  <si>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</si>
  <si>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</si>
  <si>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</si>
  <si>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</si>
  <si>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</si>
  <si>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</si>
  <si>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</si>
  <si>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</si>
  <si>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</si>
  <si>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</si>
  <si>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</si>
  <si>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</si>
  <si>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</si>
  <si>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</si>
  <si>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</si>
  <si>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</si>
  <si>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</si>
  <si>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</si>
  <si>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</si>
  <si>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</si>
  <si>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</si>
  <si>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</si>
  <si>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</si>
  <si>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</si>
  <si>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</si>
  <si>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</si>
  <si>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</si>
  <si>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</si>
  <si>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</si>
  <si>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</si>
  <si>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</si>
  <si>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</si>
  <si>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</si>
  <si>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</si>
  <si>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</si>
  <si>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</si>
  <si>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</si>
  <si>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</si>
  <si>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</si>
  <si>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</si>
  <si>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</si>
  <si>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</si>
  <si>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</si>
  <si>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</si>
  <si>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</si>
  <si>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</si>
  <si>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</si>
  <si>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</si>
  <si>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</si>
  <si>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</si>
  <si>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</si>
  <si>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</si>
  <si>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</si>
  <si>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</si>
  <si>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</si>
  <si>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</si>
  <si>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</si>
  <si>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</si>
  <si>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</si>
  <si>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</si>
  <si>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</si>
  <si>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</si>
  <si>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</si>
  <si>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</si>
  <si>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</si>
  <si>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</si>
  <si>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</si>
  <si>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</si>
  <si>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</si>
  <si>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</si>
  <si>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</si>
  <si>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</si>
  <si>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</si>
  <si>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</si>
  <si>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</si>
  <si>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</si>
  <si>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</si>
  <si>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</si>
  <si>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</si>
  <si>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</si>
  <si>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</si>
  <si>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</si>
  <si>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</si>
  <si>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</si>
  <si>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</si>
  <si>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</si>
  <si>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</si>
  <si>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</si>
  <si>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</si>
  <si>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</si>
  <si>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</si>
  <si>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</si>
  <si>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</si>
  <si>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</si>
  <si>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</si>
  <si>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</si>
  <si>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</si>
  <si>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</si>
  <si>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</si>
  <si>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</si>
  <si>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</si>
  <si>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</si>
  <si>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</si>
  <si>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</si>
  <si>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</si>
  <si>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</si>
  <si>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</si>
  <si>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</si>
  <si>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</si>
  <si>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</si>
  <si>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</si>
  <si>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</si>
  <si>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</si>
  <si>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</si>
  <si>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</si>
  <si>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</si>
  <si>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</si>
  <si>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</si>
  <si>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</si>
  <si>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</si>
  <si>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</si>
  <si>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</si>
  <si>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</si>
  <si>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</si>
  <si>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</si>
  <si>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</si>
  <si>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</si>
  <si>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</si>
  <si>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</si>
  <si>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</si>
  <si>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</si>
  <si>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</si>
  <si>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</si>
  <si>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</si>
  <si>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</si>
  <si>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</si>
  <si>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</si>
  <si>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</si>
  <si>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</si>
  <si>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</si>
  <si>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</si>
  <si>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</si>
  <si>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</si>
  <si>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</si>
  <si>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</si>
  <si>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</si>
  <si>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</si>
  <si>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</si>
  <si>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</si>
  <si>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</si>
  <si>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</si>
  <si>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</si>
  <si>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</si>
  <si>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</si>
  <si>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</si>
  <si>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</si>
  <si>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</si>
  <si>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</si>
  <si>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</si>
  <si>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</si>
  <si>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</si>
  <si>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</si>
  <si>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</si>
  <si>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</si>
  <si>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</si>
  <si>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</si>
  <si>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</si>
  <si>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</si>
  <si>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</si>
  <si>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</si>
  <si>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</si>
  <si>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</si>
  <si>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</si>
  <si>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</si>
  <si>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</si>
  <si>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</si>
  <si>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</si>
  <si>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</si>
  <si>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</si>
  <si>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</si>
  <si>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</si>
  <si>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</si>
  <si>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</si>
  <si>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</si>
  <si>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</si>
  <si>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</si>
  <si>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</si>
  <si>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</si>
  <si>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</si>
  <si>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</si>
  <si>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</si>
  <si>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</si>
  <si>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</si>
  <si>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</si>
  <si>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</si>
  <si>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</si>
  <si>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</si>
  <si>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</si>
  <si>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</si>
  <si>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</si>
  <si>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</si>
  <si>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</si>
  <si>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</si>
  <si>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</si>
  <si>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</si>
  <si>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</si>
  <si>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</si>
  <si>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</si>
  <si>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</si>
  <si>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</si>
  <si>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</si>
  <si>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</si>
  <si>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</si>
  <si>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</si>
  <si>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</si>
  <si>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</si>
  <si>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</si>
  <si>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</si>
  <si>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</si>
  <si>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</si>
  <si>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</si>
  <si>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</si>
  <si>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</si>
  <si>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</si>
  <si>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</si>
  <si>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</si>
  <si>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</si>
  <si>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</si>
  <si>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</si>
  <si>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</si>
  <si>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</si>
  <si>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</si>
  <si>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</si>
  <si>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</si>
  <si>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</si>
  <si>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</si>
  <si>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</si>
  <si>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</si>
  <si>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</si>
  <si>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</si>
  <si>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</si>
  <si>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</si>
  <si>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</si>
  <si>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</si>
  <si>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</si>
  <si>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</si>
  <si>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</si>
  <si>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</si>
  <si>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</si>
  <si>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</si>
  <si>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</si>
  <si>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</si>
  <si>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</si>
  <si>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</si>
  <si>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</si>
  <si>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</si>
  <si>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</si>
  <si>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</si>
  <si>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</si>
  <si>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</si>
  <si>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</si>
  <si>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</si>
  <si>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</si>
  <si>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</si>
  <si>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</si>
  <si>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</si>
  <si>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</si>
  <si>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</si>
  <si>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</si>
  <si>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</si>
  <si>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</si>
  <si>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</si>
  <si>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</si>
  <si>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</si>
  <si>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</si>
  <si>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</si>
  <si>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</si>
  <si>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</si>
  <si>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</si>
  <si>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</si>
  <si>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</si>
  <si>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</si>
  <si>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</si>
  <si>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</si>
  <si>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</si>
  <si>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</si>
  <si>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</si>
  <si>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</si>
  <si>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</si>
  <si>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</si>
  <si>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</si>
  <si>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</si>
  <si>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</si>
  <si>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</si>
  <si>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</si>
  <si>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</si>
  <si>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</si>
  <si>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</si>
  <si>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</si>
  <si>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</si>
  <si>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</si>
  <si>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</si>
  <si>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</si>
  <si>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</si>
  <si>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</si>
  <si>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</si>
  <si>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</si>
  <si>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</si>
  <si>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</si>
  <si>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</si>
  <si>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</si>
  <si>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</si>
  <si>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</si>
  <si>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</si>
  <si>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</si>
  <si>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</si>
  <si>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</si>
  <si>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</si>
  <si>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</si>
  <si>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</si>
  <si>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</si>
  <si>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</si>
  <si>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</si>
  <si>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</si>
  <si>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</si>
  <si>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</si>
  <si>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</si>
  <si>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</si>
  <si>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</si>
  <si>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</si>
  <si>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</si>
  <si>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</si>
  <si>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</si>
  <si>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</si>
  <si>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</si>
  <si>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</si>
  <si>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</si>
  <si>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</si>
  <si>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</si>
  <si>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</si>
  <si>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</si>
  <si>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</si>
  <si>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</si>
  <si>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</si>
  <si>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</si>
  <si>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</si>
  <si>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</si>
  <si>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</si>
  <si>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</si>
  <si>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</si>
  <si>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</si>
  <si>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</si>
  <si>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</si>
  <si>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</si>
  <si>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</si>
  <si>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</si>
  <si>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</si>
  <si>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</si>
  <si>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</si>
  <si>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</si>
  <si>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</si>
  <si>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</si>
  <si>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</si>
  <si>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</si>
  <si>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</si>
  <si>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</si>
  <si>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</si>
  <si>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</si>
  <si>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</si>
  <si>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</si>
  <si>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</si>
  <si>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</si>
  <si>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</si>
  <si>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</si>
  <si>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</si>
  <si>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</si>
  <si>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</si>
  <si>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</si>
  <si>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</si>
  <si>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</si>
  <si>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</si>
  <si>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</si>
  <si>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</si>
  <si>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</si>
  <si>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</si>
  <si>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</si>
  <si>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</si>
  <si>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</si>
  <si>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</si>
  <si>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</si>
  <si>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</si>
  <si>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</si>
  <si>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</si>
  <si>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</si>
  <si>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</si>
  <si>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</si>
  <si>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</si>
  <si>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</si>
  <si>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</si>
  <si>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</si>
  <si>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</si>
  <si>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</si>
  <si>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</si>
  <si>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</si>
  <si>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</si>
  <si>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</si>
  <si>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</si>
  <si>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</si>
  <si>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</si>
  <si>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</si>
  <si>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</si>
  <si>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</si>
  <si>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</si>
  <si>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</si>
  <si>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</si>
  <si>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</si>
  <si>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</si>
  <si>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</si>
  <si>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</si>
  <si>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</si>
  <si>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</si>
  <si>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</si>
  <si>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</si>
  <si>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</si>
  <si>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</si>
  <si>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</si>
  <si>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</si>
  <si>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</si>
  <si>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</si>
  <si>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</si>
  <si>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</si>
  <si>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</si>
  <si>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</si>
  <si>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</si>
  <si>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</si>
  <si>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</si>
  <si>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</si>
  <si>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</si>
  <si>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</si>
  <si>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</si>
  <si>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</si>
  <si>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</si>
  <si>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</si>
  <si>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</si>
  <si>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</si>
  <si>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</si>
  <si>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</si>
  <si>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</si>
  <si>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</si>
  <si>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</si>
  <si>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</si>
  <si>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</si>
  <si>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</si>
  <si>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</si>
  <si>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</si>
  <si>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</si>
  <si>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</si>
  <si>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</si>
  <si>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</si>
  <si>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</si>
  <si>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</si>
  <si>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</si>
  <si>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</si>
  <si>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</si>
  <si>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</si>
  <si>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</si>
  <si>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</si>
  <si>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</si>
  <si>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</si>
  <si>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</si>
  <si>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</si>
  <si>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</si>
  <si>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</si>
  <si>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</si>
  <si>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</si>
  <si>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</si>
  <si>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</si>
  <si>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</si>
  <si>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</si>
  <si>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</si>
  <si>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</si>
  <si>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</si>
  <si>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</si>
  <si>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</si>
  <si>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</si>
  <si>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</si>
  <si>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</si>
  <si>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</si>
  <si>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</si>
  <si>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</si>
  <si>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</si>
  <si>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</si>
  <si>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</si>
  <si>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</si>
  <si>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</si>
  <si>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</si>
  <si>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</si>
  <si>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</si>
  <si>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</si>
  <si>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</si>
  <si>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</si>
  <si>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</si>
  <si>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</si>
  <si>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</si>
  <si>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</si>
  <si>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</si>
  <si>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</si>
  <si>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</si>
  <si>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</si>
  <si>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</si>
  <si>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</si>
  <si>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</si>
  <si>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</si>
  <si>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</si>
  <si>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</si>
  <si>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</si>
  <si>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</si>
  <si>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</si>
  <si>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</si>
  <si>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</si>
  <si>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</si>
  <si>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</si>
  <si>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</si>
  <si>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</si>
  <si>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</si>
  <si>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</si>
  <si>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</si>
  <si>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</si>
  <si>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</si>
  <si>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</si>
  <si>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</si>
  <si>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</si>
  <si>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</si>
  <si>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</si>
  <si>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</si>
  <si>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</si>
  <si>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</si>
  <si>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</si>
  <si>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</si>
  <si>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</si>
  <si>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</si>
  <si>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</si>
  <si>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</si>
  <si>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</si>
  <si>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</si>
  <si>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</si>
  <si>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</si>
  <si>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</si>
  <si>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</si>
  <si>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</si>
  <si>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</si>
  <si>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</si>
  <si>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</si>
  <si>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</si>
  <si>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</si>
  <si>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</si>
  <si>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</si>
  <si>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</si>
  <si>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</si>
  <si>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</si>
  <si>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</si>
  <si>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</si>
  <si>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</si>
  <si>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</si>
  <si>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</si>
  <si>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</si>
  <si>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</si>
  <si>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</si>
  <si>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</si>
  <si>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</si>
  <si>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</si>
  <si>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</si>
  <si>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</si>
  <si>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</si>
  <si>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</si>
  <si>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</si>
  <si>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</si>
  <si>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</si>
  <si>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</si>
  <si>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</si>
  <si>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</si>
  <si>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</si>
  <si>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</si>
  <si>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</si>
  <si>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</si>
  <si>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</si>
  <si>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</si>
  <si>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</si>
  <si>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</si>
  <si>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</si>
  <si>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</si>
  <si>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</si>
  <si>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</si>
  <si>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</si>
  <si>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</si>
  <si>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</si>
  <si>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</si>
  <si>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</si>
  <si>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</si>
  <si>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</si>
  <si>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</si>
  <si>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</si>
  <si>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</si>
  <si>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</si>
  <si>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</si>
  <si>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</si>
  <si>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</si>
  <si>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</si>
  <si>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</si>
  <si>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</si>
  <si>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</si>
  <si>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</si>
  <si>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</si>
  <si>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</si>
  <si>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</si>
  <si>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</si>
  <si>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</si>
  <si>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</si>
  <si>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</si>
  <si>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</si>
  <si>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</si>
  <si>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</si>
  <si>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</si>
  <si>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</si>
  <si>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</si>
  <si>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</si>
  <si>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</si>
  <si>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</si>
  <si>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</si>
  <si>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</si>
  <si>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</si>
  <si>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</si>
  <si>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</si>
  <si>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</si>
  <si>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</si>
  <si>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</si>
  <si>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</si>
  <si>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</si>
  <si>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</si>
  <si>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</si>
  <si>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</si>
  <si>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</si>
  <si>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</si>
  <si>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</si>
  <si>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</si>
  <si>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</si>
  <si>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</si>
  <si>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</si>
  <si>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</si>
  <si>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</si>
  <si>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</si>
  <si>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</si>
  <si>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</si>
  <si>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</si>
  <si>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</si>
  <si>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</si>
  <si>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</si>
  <si>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</si>
  <si>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</si>
  <si>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</si>
  <si>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</si>
  <si>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</si>
  <si>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</si>
  <si>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</si>
  <si>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</si>
  <si>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</si>
  <si>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</si>
  <si>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</si>
  <si>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</si>
  <si>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</si>
  <si>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</si>
  <si>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</si>
  <si>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</si>
  <si>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</si>
  <si>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</si>
  <si>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</si>
  <si>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</si>
  <si>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</si>
  <si>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</si>
  <si>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</si>
  <si>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</si>
  <si>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</si>
  <si>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</si>
  <si>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</si>
  <si>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</si>
  <si>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</si>
  <si>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</si>
  <si>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</si>
  <si>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</si>
  <si>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</si>
  <si>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</si>
  <si>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</si>
  <si>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</si>
  <si>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</si>
  <si>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</si>
  <si>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</si>
  <si>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</si>
  <si>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</si>
  <si>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</si>
  <si>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</si>
  <si>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</si>
  <si>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</si>
  <si>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</si>
  <si>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</si>
  <si>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</si>
  <si>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</si>
  <si>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</si>
  <si>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</si>
  <si>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</si>
  <si>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</si>
  <si>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</si>
  <si>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</si>
  <si>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</si>
  <si>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</si>
  <si>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</si>
  <si>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</si>
  <si>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</si>
  <si>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</si>
  <si>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</si>
  <si>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</si>
  <si>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</si>
  <si>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</si>
  <si>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</si>
  <si>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</si>
  <si>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</si>
  <si>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</si>
  <si>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</si>
  <si>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</si>
  <si>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</si>
  <si>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</si>
  <si>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</si>
  <si>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</si>
  <si>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</si>
  <si>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</si>
  <si>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</si>
  <si>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</si>
  <si>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</si>
  <si>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</si>
  <si>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</si>
  <si>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</si>
  <si>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</si>
  <si>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</si>
  <si>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</si>
  <si>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</si>
  <si>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</si>
  <si>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</si>
  <si>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</si>
  <si>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</si>
  <si>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</si>
  <si>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</si>
  <si>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</si>
  <si>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</si>
  <si>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</si>
  <si>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</si>
  <si>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</si>
  <si>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</si>
  <si>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</si>
  <si>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</si>
  <si>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</si>
  <si>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</si>
  <si>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</si>
  <si>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</si>
  <si>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</si>
  <si>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</si>
  <si>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</si>
  <si>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</si>
  <si>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</si>
  <si>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</si>
  <si>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</si>
  <si>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</si>
  <si>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</si>
  <si>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</si>
  <si>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</si>
  <si>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</si>
  <si>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</si>
  <si>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</si>
  <si>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</si>
  <si>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</si>
  <si>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</si>
  <si>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</si>
  <si>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</si>
  <si>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</si>
  <si>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</si>
  <si>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</si>
  <si>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</si>
  <si>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</si>
  <si>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</si>
  <si>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</si>
  <si>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</si>
  <si>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</si>
  <si>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</si>
  <si>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</si>
  <si>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</si>
  <si>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</si>
  <si>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</si>
  <si>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</si>
  <si>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</si>
  <si>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</si>
  <si>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</si>
  <si>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</si>
  <si>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</si>
  <si>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</si>
  <si>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</si>
  <si>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</si>
  <si>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</si>
  <si>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</si>
  <si>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</si>
  <si>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</si>
  <si>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</si>
  <si>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</si>
  <si>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</si>
  <si>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</si>
  <si>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</si>
  <si>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</si>
  <si>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</si>
  <si>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</si>
  <si>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</si>
  <si>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</si>
  <si>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</si>
  <si>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</si>
  <si>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</si>
  <si>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</si>
  <si>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</si>
  <si>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</si>
  <si>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</si>
  <si>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</si>
  <si>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</si>
  <si>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</si>
  <si>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</si>
  <si>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</si>
  <si>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</si>
  <si>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</si>
  <si>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</si>
  <si>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</si>
  <si>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</si>
  <si>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</si>
  <si>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</si>
  <si>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</si>
  <si>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</si>
  <si>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</si>
  <si>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</si>
  <si>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</si>
  <si>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</si>
  <si>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</si>
  <si>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</si>
  <si>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</si>
  <si>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</si>
  <si>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</si>
  <si>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</si>
  <si>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</si>
  <si>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</si>
  <si>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</si>
  <si>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</si>
  <si>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</si>
  <si>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</si>
  <si>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</si>
  <si>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</si>
  <si>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</si>
  <si>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</si>
  <si>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</si>
  <si>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</si>
  <si>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</si>
  <si>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</si>
  <si>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</si>
  <si>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</si>
  <si>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</si>
  <si>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</si>
  <si>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</si>
  <si>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</si>
  <si>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</si>
  <si>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</si>
  <si>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</si>
  <si>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</si>
  <si>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</si>
  <si>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</si>
  <si>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</si>
  <si>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</si>
  <si>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</si>
  <si>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</si>
  <si>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</si>
  <si>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</si>
  <si>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</si>
  <si>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</si>
  <si>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</si>
  <si>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</si>
  <si>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</si>
  <si>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</si>
  <si>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</si>
  <si>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</si>
  <si>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</si>
  <si>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</si>
  <si>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</si>
  <si>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</si>
  <si>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</si>
  <si>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</si>
  <si>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</si>
  <si>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</si>
  <si>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</si>
  <si>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</si>
  <si>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</si>
  <si>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</si>
  <si>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</si>
  <si>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</si>
  <si>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</si>
  <si>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</si>
  <si>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</si>
  <si>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</si>
  <si>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</si>
  <si>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</si>
  <si>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</si>
  <si>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</si>
  <si>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</si>
  <si>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</si>
  <si>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</si>
  <si>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</si>
  <si>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</si>
  <si>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</si>
  <si>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</si>
  <si>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</si>
  <si>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</si>
  <si>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</si>
  <si>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</si>
  <si>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</si>
  <si>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</si>
  <si>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</si>
  <si>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</si>
  <si>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</si>
  <si>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</si>
  <si>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</si>
  <si>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</si>
  <si>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</si>
  <si>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</si>
  <si>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</si>
  <si>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</si>
  <si>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</si>
  <si>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</si>
  <si>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</si>
  <si>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</si>
  <si>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</si>
  <si>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</si>
  <si>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</si>
  <si>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</si>
  <si>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</si>
  <si>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</si>
  <si>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</si>
  <si>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</si>
  <si>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</si>
  <si>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</si>
  <si>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</si>
  <si>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</si>
  <si>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</si>
  <si>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</si>
  <si>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</si>
  <si>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</si>
  <si>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</si>
  <si>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</si>
  <si>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</si>
  <si>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</si>
  <si>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</si>
  <si>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</si>
  <si>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</si>
  <si>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</si>
  <si>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</si>
  <si>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</si>
  <si>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</si>
  <si>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</si>
  <si>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</si>
  <si>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</si>
  <si>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</si>
  <si>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</si>
  <si>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</si>
  <si>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</si>
  <si>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</si>
  <si>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</si>
  <si>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</si>
  <si>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</si>
  <si>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</si>
  <si>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</si>
  <si>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</si>
  <si>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</si>
  <si>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</si>
  <si>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</si>
  <si>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</si>
  <si>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</si>
  <si>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</si>
  <si>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</si>
  <si>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</si>
  <si>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</si>
  <si>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</si>
  <si>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</si>
  <si>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</si>
  <si>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</si>
  <si>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</si>
  <si>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</si>
  <si>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</si>
  <si>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</si>
  <si>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</si>
  <si>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</si>
  <si>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</si>
  <si>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</si>
  <si>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</si>
  <si>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</si>
  <si>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</si>
  <si>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</si>
  <si>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</si>
  <si>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</si>
  <si>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</si>
  <si>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</si>
  <si>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</si>
  <si>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</si>
  <si>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</si>
  <si>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</si>
  <si>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</si>
  <si>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</si>
  <si>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</si>
  <si>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</si>
  <si>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</si>
  <si>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</si>
  <si>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</si>
  <si>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</si>
  <si>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</si>
  <si>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</si>
  <si>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</si>
  <si>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</si>
  <si>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</si>
  <si>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</si>
  <si>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</si>
  <si>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</si>
  <si>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</si>
  <si>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</si>
  <si>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</si>
  <si>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</si>
  <si>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</si>
  <si>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</si>
  <si>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</si>
  <si>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</si>
  <si>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</si>
  <si>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</si>
  <si>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</si>
  <si>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</si>
  <si>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</si>
  <si>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</si>
  <si>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</si>
  <si>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</si>
  <si>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</si>
  <si>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</si>
  <si>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</si>
  <si>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</si>
  <si>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</si>
  <si>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</si>
  <si>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</si>
  <si>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</si>
  <si>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</si>
  <si>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</si>
  <si>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</si>
  <si>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</si>
  <si>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</si>
  <si>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</si>
  <si>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</si>
  <si>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</si>
  <si>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</si>
  <si>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</si>
  <si>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</si>
  <si>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</si>
  <si>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</si>
  <si>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</si>
  <si>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</si>
  <si>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</si>
  <si>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</si>
  <si>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</si>
  <si>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</si>
  <si>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</si>
  <si>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</si>
  <si>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</si>
  <si>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</si>
  <si>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</si>
  <si>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</si>
  <si>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</si>
  <si>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</si>
  <si>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</si>
  <si>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</si>
  <si>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</si>
  <si>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</si>
  <si>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</si>
  <si>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</si>
  <si>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</si>
  <si>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</si>
  <si>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</si>
  <si>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</si>
  <si>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</si>
  <si>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</si>
  <si>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</si>
  <si>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</si>
  <si>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</si>
  <si>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</si>
  <si>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</si>
  <si>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</si>
  <si>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</si>
  <si>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</si>
  <si>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</si>
  <si>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</si>
  <si>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</si>
  <si>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</si>
  <si>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</si>
  <si>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</si>
  <si>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</si>
  <si>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</si>
  <si>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</si>
  <si>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</si>
  <si>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</si>
  <si>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</si>
  <si>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</si>
  <si>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</si>
  <si>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</si>
  <si>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</si>
  <si>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</si>
  <si>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</si>
  <si>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</si>
  <si>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</si>
  <si>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</si>
  <si>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</si>
  <si>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</si>
  <si>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</si>
  <si>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</si>
  <si>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</si>
  <si>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</si>
  <si>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</si>
  <si>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</si>
  <si>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</si>
  <si>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</si>
  <si>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</si>
  <si>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</si>
  <si>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</si>
  <si>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</si>
  <si>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</si>
  <si>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</si>
  <si>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</si>
  <si>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</si>
  <si>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</si>
  <si>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</si>
  <si>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</si>
  <si>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</si>
  <si>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</si>
  <si>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</si>
  <si>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</si>
  <si>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</si>
  <si>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</si>
  <si>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</si>
  <si>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</si>
  <si>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</si>
  <si>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</si>
  <si>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</si>
  <si>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</si>
  <si>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</si>
  <si>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</si>
  <si>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</si>
  <si>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</si>
  <si>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</si>
  <si>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</si>
  <si>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</si>
  <si>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</si>
  <si>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</si>
  <si>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</si>
  <si>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</si>
  <si>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</si>
  <si>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</si>
  <si>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</si>
  <si>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</si>
  <si>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</si>
  <si>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</si>
  <si>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</si>
  <si>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</si>
  <si>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</si>
  <si>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</si>
  <si>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</si>
  <si>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</si>
  <si>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</si>
  <si>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</si>
  <si>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</si>
  <si>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</si>
  <si>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</si>
  <si>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</si>
  <si>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</si>
  <si>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</si>
  <si>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</si>
  <si>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</si>
  <si>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</si>
  <si>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</si>
  <si>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</si>
  <si>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</si>
  <si>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</si>
  <si>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</si>
  <si>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</si>
  <si>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</si>
  <si>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</si>
  <si>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</si>
  <si>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</si>
  <si>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</si>
  <si>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</si>
  <si>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</si>
  <si>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</si>
  <si>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</si>
  <si>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</si>
  <si>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</si>
  <si>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</si>
  <si>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</si>
  <si>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</si>
  <si>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</si>
  <si>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</si>
  <si>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</si>
  <si>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</si>
  <si>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</si>
  <si>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</si>
  <si>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</si>
  <si>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</si>
  <si>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</si>
  <si>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</si>
  <si>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</si>
  <si>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</si>
  <si>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</si>
  <si>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</si>
  <si>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</si>
  <si>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</si>
  <si>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</si>
  <si>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</si>
  <si>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</si>
  <si>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</si>
  <si>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</si>
  <si>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</si>
  <si>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</si>
  <si>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</si>
  <si>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</si>
  <si>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</si>
  <si>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</si>
  <si>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</si>
  <si>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</si>
  <si>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</si>
  <si>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</si>
  <si>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</si>
  <si>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</si>
  <si>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</si>
  <si>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</si>
  <si>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</si>
  <si>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</si>
  <si>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</si>
  <si>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</si>
  <si>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</si>
  <si>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</si>
  <si>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</si>
  <si>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</si>
  <si>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</si>
  <si>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</si>
  <si>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</si>
  <si>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</si>
  <si>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</si>
  <si>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</si>
  <si>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</si>
  <si>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</si>
  <si>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</si>
  <si>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</si>
  <si>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</si>
  <si>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</si>
  <si>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</si>
  <si>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</si>
  <si>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</si>
  <si>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</si>
  <si>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</si>
  <si>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</si>
  <si>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</si>
  <si>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</si>
  <si>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</si>
  <si>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</si>
  <si>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</si>
  <si>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</si>
  <si>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</si>
  <si>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</si>
  <si>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</si>
  <si>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</si>
  <si>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</si>
  <si>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</si>
  <si>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</si>
  <si>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</si>
  <si>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</si>
  <si>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</si>
  <si>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</si>
  <si>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</si>
  <si>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</si>
  <si>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</si>
  <si>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</si>
  <si>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</si>
  <si>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</si>
  <si>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</si>
  <si>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</si>
  <si>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</si>
  <si>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</si>
  <si>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</si>
  <si>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</si>
  <si>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</si>
  <si>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</si>
  <si>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</si>
  <si>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</si>
  <si>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</si>
  <si>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</si>
  <si>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</si>
  <si>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</si>
  <si>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</si>
  <si>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</si>
  <si>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</si>
  <si>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</si>
  <si>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</si>
  <si>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</si>
  <si>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</si>
  <si>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</si>
  <si>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</si>
  <si>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</si>
  <si>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</si>
  <si>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</si>
  <si>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</si>
  <si>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</si>
  <si>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</si>
  <si>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</si>
  <si>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</si>
  <si>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</si>
  <si>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</si>
  <si>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</si>
  <si>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</si>
  <si>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</si>
  <si>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</si>
  <si>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</si>
  <si>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</si>
  <si>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</si>
  <si>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</si>
  <si>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</si>
  <si>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</si>
  <si>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</si>
  <si>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</si>
  <si>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</si>
  <si>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</si>
  <si>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</si>
  <si>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</si>
  <si>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</si>
  <si>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</si>
  <si>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</si>
  <si>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</si>
  <si>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</si>
  <si>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</si>
  <si>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</si>
  <si>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</si>
  <si>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</si>
  <si>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</si>
  <si>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</si>
  <si>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</si>
  <si>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</si>
  <si>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</si>
  <si>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</si>
  <si>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</si>
  <si>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</si>
  <si>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</si>
  <si>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</si>
  <si>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</si>
  <si>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</si>
  <si>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</si>
  <si>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</si>
  <si>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</si>
  <si>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</si>
  <si>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</si>
  <si>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</si>
  <si>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</si>
  <si>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</si>
  <si>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</si>
  <si>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</si>
  <si>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</si>
  <si>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</si>
  <si>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</si>
  <si>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</si>
  <si>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</si>
  <si>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</si>
  <si>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</si>
  <si>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</si>
  <si>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</si>
  <si>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</si>
  <si>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</si>
  <si>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</si>
  <si>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</si>
  <si>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</si>
  <si>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</si>
  <si>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</si>
  <si>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</si>
  <si>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</si>
  <si>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</si>
  <si>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</si>
  <si>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</si>
  <si>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</si>
  <si>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</si>
  <si>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</si>
  <si>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</si>
  <si>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</si>
  <si>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</si>
  <si>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</si>
  <si>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</si>
  <si>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</si>
  <si>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</si>
  <si>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</si>
  <si>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</si>
  <si>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</si>
  <si>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</si>
  <si>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</si>
  <si>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</si>
  <si>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</si>
  <si>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</si>
  <si>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</si>
  <si>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</si>
  <si>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</si>
  <si>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</si>
  <si>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</si>
  <si>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</si>
  <si>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</si>
  <si>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</si>
  <si>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</si>
  <si>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</si>
  <si>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</si>
  <si>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</si>
  <si>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</si>
  <si>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</si>
  <si>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</si>
  <si>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</si>
  <si>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</si>
  <si>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</si>
  <si>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</si>
  <si>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</si>
  <si>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</si>
  <si>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</si>
  <si>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</si>
  <si>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</si>
  <si>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</si>
  <si>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</si>
  <si>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</si>
  <si>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</si>
  <si>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</si>
  <si>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</si>
  <si>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</si>
  <si>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</si>
  <si>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</si>
  <si>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</si>
  <si>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</si>
  <si>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</si>
  <si>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</si>
  <si>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</si>
  <si>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</si>
  <si>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</si>
  <si>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</si>
  <si>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</si>
  <si>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</si>
  <si>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</si>
  <si>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</si>
  <si>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</si>
  <si>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</si>
  <si>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</si>
  <si>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</si>
  <si>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</si>
  <si>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</si>
  <si>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</si>
  <si>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</si>
  <si>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</si>
  <si>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</si>
  <si>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</si>
  <si>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</si>
  <si>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</si>
  <si>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</si>
  <si>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</si>
  <si>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</si>
  <si>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</si>
  <si>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</si>
  <si>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</si>
  <si>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</si>
  <si>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</si>
  <si>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</si>
  <si>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</si>
  <si>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</si>
  <si>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</si>
  <si>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</si>
  <si>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</si>
  <si>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</si>
  <si>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</si>
  <si>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</si>
  <si>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</si>
  <si>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</si>
  <si>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</si>
  <si>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</si>
  <si>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</si>
  <si>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</si>
  <si>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</si>
  <si>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</si>
  <si>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</si>
  <si>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</si>
  <si>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</si>
  <si>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</si>
  <si>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</si>
  <si>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</si>
  <si>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</si>
  <si>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</si>
  <si>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</si>
  <si>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</si>
  <si>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</si>
  <si>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</si>
  <si>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</si>
  <si>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</si>
  <si>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</si>
  <si>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</si>
  <si>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</si>
  <si>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</si>
  <si>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</si>
  <si>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</si>
  <si>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</si>
  <si>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</si>
  <si>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</si>
  <si>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</si>
  <si>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</si>
  <si>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</si>
  <si>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</si>
  <si>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</si>
  <si>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</si>
  <si>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</si>
  <si>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</si>
  <si>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</si>
  <si>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</si>
  <si>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</si>
  <si>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</si>
  <si>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</si>
  <si>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</si>
  <si>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</si>
  <si>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</si>
  <si>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</si>
  <si>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</si>
  <si>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</si>
  <si>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</si>
  <si>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</si>
  <si>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</si>
  <si>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</si>
  <si>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</si>
  <si>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</si>
  <si>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</si>
  <si>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</si>
  <si>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</si>
  <si>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</si>
  <si>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</si>
  <si>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</si>
  <si>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</si>
  <si>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</si>
  <si>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</si>
  <si>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</si>
  <si>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</si>
  <si>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</si>
  <si>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</si>
  <si>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</si>
  <si>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</si>
  <si>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</si>
  <si>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</si>
  <si>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</si>
  <si>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</si>
  <si>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</si>
  <si>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</si>
  <si>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</si>
  <si>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</si>
  <si>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</si>
  <si>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</si>
  <si>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</si>
  <si>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</si>
  <si>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</si>
  <si>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</si>
  <si>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</si>
  <si>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</si>
  <si>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</si>
  <si>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</si>
  <si>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</si>
  <si>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</si>
  <si>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</si>
  <si>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</si>
  <si>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</si>
  <si>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</si>
  <si>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</si>
  <si>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</si>
  <si>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</si>
  <si>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</si>
  <si>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</si>
  <si>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</si>
  <si>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</si>
  <si>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</si>
  <si>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</si>
  <si>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</si>
  <si>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</si>
  <si>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</si>
  <si>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</si>
  <si>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</si>
  <si>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</si>
  <si>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</si>
  <si>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</si>
  <si>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</si>
  <si>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</si>
  <si>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</si>
  <si>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</si>
  <si>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</si>
  <si>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</si>
  <si>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</si>
  <si>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</si>
  <si>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</si>
  <si>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</si>
  <si>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</si>
  <si>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</si>
  <si>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</si>
  <si>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</si>
  <si>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</si>
  <si>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</si>
  <si>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</si>
  <si>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</si>
  <si>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</si>
  <si>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</si>
  <si>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</si>
  <si>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</si>
  <si>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</si>
  <si>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</si>
  <si>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</si>
  <si>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</si>
  <si>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</si>
  <si>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</si>
  <si>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</si>
  <si>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</si>
  <si>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</si>
  <si>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</si>
  <si>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</si>
  <si>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</si>
  <si>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</si>
  <si>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</si>
  <si>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</si>
  <si>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</si>
  <si>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</si>
  <si>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</si>
  <si>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</si>
  <si>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</si>
  <si>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</si>
  <si>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</si>
  <si>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</si>
  <si>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</si>
  <si>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</si>
  <si>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</si>
  <si>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</si>
  <si>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</si>
  <si>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</si>
  <si>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</si>
  <si>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</si>
  <si>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</si>
  <si>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</si>
  <si>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</si>
  <si>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</si>
  <si>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</si>
  <si>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</si>
  <si>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</si>
  <si>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</si>
  <si>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</si>
  <si>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</si>
  <si>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</si>
  <si>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</si>
  <si>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</si>
  <si>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</si>
  <si>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</si>
  <si>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</si>
  <si>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</si>
  <si>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</si>
  <si>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</si>
  <si>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</si>
  <si>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</si>
  <si>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</si>
  <si>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</si>
  <si>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</si>
  <si>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</si>
  <si>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</si>
  <si>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</si>
  <si>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</si>
  <si>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</si>
  <si>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</si>
  <si>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</si>
  <si>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</si>
  <si>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</si>
  <si>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</si>
  <si>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</si>
  <si>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</si>
  <si>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</si>
  <si>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</si>
  <si>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</si>
  <si>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</si>
  <si>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</si>
  <si>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</si>
  <si>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</si>
  <si>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</si>
  <si>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</si>
  <si>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</si>
  <si>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</si>
  <si>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</si>
  <si>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</si>
  <si>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</si>
  <si>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</si>
  <si>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</si>
  <si>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</si>
  <si>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</si>
  <si>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</si>
  <si>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</si>
  <si>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</si>
  <si>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</si>
  <si>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</si>
  <si>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</si>
  <si>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</si>
  <si>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</si>
  <si>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</si>
  <si>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</si>
  <si>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</si>
  <si>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</si>
  <si>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</si>
  <si>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</si>
  <si>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</si>
  <si>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</si>
  <si>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</si>
  <si>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</si>
  <si>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</si>
  <si>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</si>
  <si>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</si>
  <si>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</si>
  <si>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</si>
  <si>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</si>
  <si>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</si>
  <si>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</si>
  <si>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</si>
  <si>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</si>
  <si>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</si>
  <si>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</si>
  <si>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</si>
  <si>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</si>
  <si>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</si>
  <si>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</si>
  <si>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</si>
  <si>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</si>
  <si>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</si>
  <si>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</si>
  <si>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</si>
  <si>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</si>
  <si>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</si>
  <si>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</si>
  <si>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</si>
  <si>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</si>
  <si>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</si>
  <si>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</si>
  <si>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</si>
  <si>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</si>
  <si>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</si>
  <si>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</si>
  <si>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</si>
  <si>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</si>
  <si>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</si>
  <si>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</si>
  <si>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</si>
  <si>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</si>
  <si>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</si>
  <si>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</si>
  <si>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</si>
  <si>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</si>
  <si>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</si>
  <si>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</si>
  <si>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</si>
  <si>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</si>
  <si>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</si>
  <si>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</si>
  <si>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</si>
  <si>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</si>
  <si>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</si>
  <si>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</si>
  <si>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</si>
  <si>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</si>
  <si>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</si>
  <si>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</si>
  <si>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</si>
  <si>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</si>
  <si>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</si>
  <si>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</si>
  <si>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</si>
  <si>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</si>
  <si>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</si>
  <si>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</si>
  <si>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</si>
  <si>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</si>
  <si>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</si>
  <si>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</si>
  <si>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</si>
  <si>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</si>
  <si>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</si>
  <si>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</si>
  <si>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</si>
  <si>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</si>
  <si>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</si>
  <si>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</si>
  <si>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</si>
  <si>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</si>
  <si>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</si>
  <si>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</si>
  <si>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</si>
  <si>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</si>
  <si>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</si>
  <si>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</si>
  <si>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</si>
  <si>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</si>
  <si>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</si>
  <si>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</si>
  <si>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</si>
  <si>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</si>
  <si>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</si>
  <si>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</si>
  <si>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</si>
  <si>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</si>
  <si>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</si>
  <si>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</si>
  <si>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</si>
  <si>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</si>
  <si>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</si>
  <si>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</si>
  <si>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</si>
  <si>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</si>
  <si>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</si>
  <si>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</si>
  <si>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</si>
  <si>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</si>
  <si>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</si>
  <si>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</si>
  <si>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</si>
  <si>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</si>
  <si>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</si>
  <si>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</si>
  <si>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</si>
  <si>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</si>
  <si>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</si>
  <si>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</si>
  <si>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</si>
  <si>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</si>
  <si>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</si>
  <si>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</si>
  <si>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</si>
  <si>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</si>
  <si>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</si>
  <si>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</si>
  <si>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</si>
  <si>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</si>
  <si>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</si>
  <si>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</si>
  <si>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</si>
  <si>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</si>
  <si>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</si>
  <si>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</si>
  <si>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</si>
  <si>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</si>
  <si>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</si>
  <si>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</si>
  <si>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</si>
  <si>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</si>
  <si>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</si>
  <si>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</si>
  <si>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</si>
  <si>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</si>
  <si>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</si>
  <si>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</si>
  <si>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</si>
  <si>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</si>
  <si>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</si>
  <si>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</si>
  <si>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</si>
  <si>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</si>
  <si>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</si>
  <si>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</si>
  <si>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</si>
  <si>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</si>
  <si>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</si>
  <si>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</si>
  <si>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</si>
  <si>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</si>
  <si>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</si>
  <si>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</si>
  <si>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</si>
  <si>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</si>
  <si>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</si>
  <si>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</si>
  <si>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</si>
  <si>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</si>
  <si>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</si>
  <si>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</si>
  <si>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</si>
  <si>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</si>
  <si>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</si>
  <si>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</si>
  <si>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</si>
  <si>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</si>
  <si>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</si>
  <si>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</si>
  <si>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</si>
  <si>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</si>
  <si>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</si>
  <si>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</si>
  <si>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</si>
  <si>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</si>
  <si>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</si>
  <si>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</si>
  <si>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</si>
  <si>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</si>
  <si>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</si>
  <si>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</si>
  <si>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</si>
  <si>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</si>
  <si>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</si>
  <si>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</si>
  <si>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</si>
  <si>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</si>
  <si>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</si>
  <si>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</si>
  <si>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</si>
  <si>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</si>
  <si>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</si>
  <si>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</si>
  <si>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</si>
  <si>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</si>
  <si>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</si>
  <si>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</si>
  <si>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</si>
  <si>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</si>
  <si>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</si>
  <si>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</si>
  <si>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</si>
  <si>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</si>
  <si>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</si>
  <si>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</si>
  <si>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</si>
  <si>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</si>
  <si>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</si>
  <si>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</si>
  <si>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</si>
  <si>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</si>
  <si>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</si>
  <si>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</si>
  <si>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</si>
  <si>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</si>
  <si>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</si>
  <si>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</si>
  <si>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</si>
  <si>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</si>
  <si>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</si>
  <si>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</si>
  <si>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</si>
  <si>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</si>
  <si>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</si>
  <si>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</si>
  <si>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</si>
  <si>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</si>
  <si>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</si>
  <si>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</si>
  <si>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</si>
  <si>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</si>
  <si>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</si>
  <si>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</si>
  <si>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</si>
  <si>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</si>
  <si>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</si>
  <si>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</si>
  <si>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</si>
  <si>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</si>
  <si>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</si>
  <si>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</si>
  <si>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</si>
  <si>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</si>
  <si>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</si>
  <si>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</si>
  <si>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</si>
  <si>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</si>
  <si>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</si>
  <si>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</si>
  <si>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</si>
  <si>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</si>
  <si>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</si>
  <si>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</si>
  <si>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</si>
  <si>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</si>
  <si>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</si>
  <si>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</si>
  <si>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</si>
  <si>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</si>
  <si>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</si>
  <si>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</si>
  <si>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</si>
  <si>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</si>
  <si>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</si>
  <si>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</si>
  <si>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</si>
  <si>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</si>
  <si>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</si>
  <si>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</si>
  <si>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</si>
  <si>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</si>
  <si>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</si>
  <si>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</si>
  <si>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</si>
  <si>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</si>
  <si>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</si>
  <si>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</si>
  <si>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</si>
  <si>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</si>
  <si>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</si>
  <si>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</si>
  <si>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</si>
  <si>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</si>
  <si>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</si>
  <si>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</si>
  <si>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</si>
  <si>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</si>
  <si>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</si>
  <si>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</si>
  <si>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</si>
  <si>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</si>
  <si>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</si>
  <si>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</si>
  <si>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</si>
  <si>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</si>
  <si>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</si>
  <si>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</si>
  <si>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</si>
  <si>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</si>
  <si>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</si>
  <si>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</si>
  <si>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</si>
  <si>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</si>
  <si>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</si>
  <si>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</si>
  <si>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</si>
  <si>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</si>
  <si>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</si>
  <si>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</si>
  <si>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</si>
  <si>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</si>
  <si>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</si>
  <si>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</si>
  <si>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</si>
  <si>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</si>
  <si>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</si>
  <si>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</si>
  <si>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</si>
  <si>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</si>
  <si>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</si>
  <si>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</si>
  <si>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</si>
  <si>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</si>
  <si>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</si>
  <si>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</si>
  <si>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</si>
  <si>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</si>
  <si>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</si>
  <si>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</si>
  <si>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</si>
  <si>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</si>
  <si>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</si>
  <si>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</si>
  <si>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</si>
  <si>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</si>
  <si>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</si>
  <si>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</si>
  <si>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</si>
  <si>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</si>
  <si>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</si>
  <si>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</si>
  <si>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</si>
  <si>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</si>
  <si>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</si>
  <si>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</si>
  <si>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</si>
  <si>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</si>
  <si>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</si>
  <si>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</si>
  <si>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</si>
  <si>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</si>
  <si>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</si>
  <si>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</si>
  <si>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</si>
  <si>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</si>
  <si>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</si>
  <si>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</si>
  <si>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</si>
  <si>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</si>
  <si>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</si>
  <si>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</si>
  <si>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</si>
  <si>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</si>
  <si>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</si>
  <si>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</si>
  <si>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</si>
  <si>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</si>
  <si>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</si>
  <si>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</si>
  <si>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</si>
  <si>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</si>
  <si>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</si>
  <si>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</si>
  <si>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</si>
  <si>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</si>
  <si>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</si>
  <si>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</si>
  <si>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</si>
  <si>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</si>
  <si>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</si>
  <si>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</si>
  <si>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</si>
  <si>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</si>
  <si>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</si>
  <si>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</si>
  <si>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</si>
  <si>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</si>
  <si>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</si>
  <si>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</si>
  <si>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</si>
  <si>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</si>
  <si>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</si>
  <si>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</si>
  <si>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</si>
  <si>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</si>
  <si>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</si>
  <si>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</si>
  <si>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</si>
  <si>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</si>
  <si>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</si>
  <si>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</si>
  <si>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</si>
  <si>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</si>
  <si>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</si>
  <si>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</si>
  <si>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</si>
  <si>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</si>
  <si>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</si>
  <si>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</si>
  <si>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</si>
  <si>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</si>
  <si>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</si>
  <si>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</si>
  <si>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</si>
  <si>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</si>
  <si>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</si>
  <si>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</si>
  <si>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</si>
  <si>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</si>
  <si>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</si>
  <si>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</si>
  <si>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</si>
  <si>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</si>
  <si>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</si>
  <si>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</si>
  <si>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</si>
  <si>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</si>
  <si>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</si>
  <si>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</si>
  <si>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</si>
  <si>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</si>
  <si>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</si>
  <si>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</si>
  <si>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</si>
  <si>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</si>
  <si>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</si>
  <si>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</si>
  <si>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</si>
  <si>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</si>
  <si>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</si>
  <si>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</si>
  <si>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</si>
  <si>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</si>
  <si>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</si>
  <si>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</si>
  <si>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</si>
  <si>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</si>
  <si>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</si>
  <si>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</si>
  <si>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</si>
  <si>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</si>
  <si>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</si>
  <si>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</si>
  <si>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</si>
  <si>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</si>
  <si>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</si>
  <si>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</si>
  <si>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</si>
  <si>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</si>
  <si>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</si>
  <si>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</si>
  <si>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</si>
  <si>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</si>
  <si>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</si>
  <si>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</si>
  <si>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</si>
  <si>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</si>
  <si>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</si>
  <si>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</si>
  <si>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</si>
  <si>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</si>
  <si>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</si>
  <si>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</si>
  <si>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</si>
  <si>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</si>
  <si>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</si>
  <si>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</si>
  <si>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</si>
  <si>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</si>
  <si>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</si>
  <si>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</si>
  <si>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</si>
  <si>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</si>
  <si>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</si>
  <si>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</si>
  <si>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</si>
  <si>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</si>
  <si>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</si>
  <si>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</si>
  <si>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</si>
  <si>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</si>
  <si>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</si>
  <si>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</si>
  <si>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</si>
  <si>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</si>
  <si>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</si>
  <si>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</si>
  <si>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</si>
  <si>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</si>
  <si>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</si>
  <si>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</si>
  <si>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</si>
  <si>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</si>
  <si>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</si>
  <si>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</si>
  <si>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</si>
  <si>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</si>
  <si>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</si>
  <si>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</si>
  <si>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</si>
  <si>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</si>
  <si>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</si>
  <si>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</si>
  <si>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</si>
  <si>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</si>
  <si>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</si>
  <si>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</si>
  <si>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</si>
  <si>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</si>
  <si>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</si>
  <si>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</si>
  <si>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</si>
  <si>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</si>
  <si>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</si>
  <si>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</si>
  <si>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</si>
  <si>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</si>
  <si>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</si>
  <si>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</si>
  <si>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</si>
  <si>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</si>
  <si>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</si>
  <si>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</si>
  <si>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</si>
  <si>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</si>
  <si>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</si>
  <si>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</si>
  <si>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</si>
  <si>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</si>
  <si>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</si>
  <si>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</si>
  <si>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</si>
  <si>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</si>
  <si>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</si>
  <si>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</si>
  <si>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</si>
  <si>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</si>
  <si>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</si>
  <si>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</si>
  <si>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</si>
  <si>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</si>
  <si>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</si>
  <si>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</si>
  <si>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</si>
  <si>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</si>
  <si>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</si>
  <si>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</si>
  <si>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</si>
  <si>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</si>
  <si>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</si>
  <si>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</si>
  <si>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</si>
  <si>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</si>
  <si>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</si>
  <si>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</si>
  <si>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</si>
  <si>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</si>
  <si>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</si>
  <si>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</si>
  <si>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</si>
  <si>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</si>
  <si>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</si>
  <si>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</si>
  <si>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</si>
  <si>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</si>
  <si>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</si>
  <si>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</si>
  <si>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</si>
  <si>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</si>
  <si>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</si>
  <si>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</si>
  <si>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</si>
  <si>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</si>
  <si>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</si>
  <si>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</si>
  <si>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</si>
  <si>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</si>
  <si>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</si>
  <si>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</si>
  <si>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</si>
  <si>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</si>
  <si>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</si>
  <si>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</si>
  <si>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</si>
  <si>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</si>
  <si>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</si>
  <si>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</si>
  <si>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</si>
  <si>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</si>
  <si>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</si>
  <si>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</si>
  <si>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</si>
  <si>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</si>
  <si>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</si>
  <si>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</si>
  <si>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</si>
  <si>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</si>
  <si>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</si>
  <si>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</si>
  <si>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</si>
  <si>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</si>
  <si>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</si>
  <si>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</si>
  <si>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</si>
  <si>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</si>
  <si>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</si>
  <si>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</si>
  <si>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</si>
  <si>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</si>
  <si>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</si>
  <si>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</si>
  <si>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</si>
  <si>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</si>
  <si>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</si>
  <si>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</si>
  <si>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</si>
  <si>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</si>
  <si>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</si>
  <si>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</si>
  <si>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</si>
  <si>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</si>
  <si>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</si>
  <si>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</si>
  <si>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</si>
  <si>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</si>
  <si>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</si>
  <si>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</si>
  <si>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</si>
  <si>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</si>
  <si>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</si>
  <si>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</si>
  <si>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</si>
  <si>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</si>
  <si>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</si>
  <si>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</si>
  <si>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</si>
  <si>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</si>
  <si>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</si>
  <si>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</si>
  <si>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</si>
  <si>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</si>
  <si>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</si>
  <si>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</si>
  <si>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</si>
  <si>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</si>
  <si>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</si>
  <si>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</si>
  <si>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</si>
  <si>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</si>
  <si>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</si>
  <si>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</si>
  <si>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</si>
  <si>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</si>
  <si>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</si>
  <si>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</si>
  <si>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</si>
  <si>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</si>
  <si>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</si>
  <si>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</si>
  <si>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</si>
  <si>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</si>
  <si>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</si>
  <si>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</si>
  <si>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</si>
  <si>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</si>
  <si>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</si>
  <si>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</si>
  <si>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</si>
  <si>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</si>
  <si>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</si>
  <si>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</si>
  <si>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</si>
  <si>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</si>
  <si>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</si>
  <si>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</si>
  <si>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</si>
  <si>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</si>
  <si>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</si>
  <si>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</si>
  <si>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</si>
  <si>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</si>
  <si>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</si>
  <si>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</si>
  <si>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</si>
  <si>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</si>
  <si>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</si>
  <si>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</si>
  <si>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</si>
  <si>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</si>
  <si>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</si>
  <si>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</si>
  <si>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</si>
  <si>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</si>
  <si>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</si>
  <si>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</si>
  <si>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</si>
  <si>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</si>
  <si>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</si>
  <si>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</si>
  <si>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</si>
  <si>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</si>
  <si>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</si>
  <si>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</si>
  <si>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</si>
  <si>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</si>
  <si>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</si>
  <si>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</si>
  <si>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</si>
  <si>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</si>
  <si>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</si>
  <si>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</si>
  <si>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</si>
  <si>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</si>
  <si>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</si>
  <si>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</si>
  <si>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</si>
  <si>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</si>
  <si>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</si>
  <si>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</si>
  <si>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</si>
  <si>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</si>
  <si>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</si>
  <si>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</si>
  <si>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</si>
  <si>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</si>
  <si>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</si>
  <si>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</si>
  <si>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</si>
  <si>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</si>
  <si>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</si>
  <si>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</si>
  <si>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</si>
  <si>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</si>
  <si>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</si>
  <si>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</si>
  <si>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</si>
  <si>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</si>
  <si>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</si>
  <si>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</si>
  <si>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</si>
  <si>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</si>
  <si>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</si>
  <si>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</si>
  <si>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</si>
  <si>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</si>
  <si>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</si>
  <si>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</si>
  <si>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</si>
  <si>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</si>
  <si>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</si>
  <si>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</si>
  <si>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</si>
  <si>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</si>
  <si>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</si>
  <si>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</si>
  <si>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</si>
  <si>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</si>
  <si>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</si>
  <si>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</si>
  <si>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</si>
  <si>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</si>
  <si>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</si>
  <si>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</si>
  <si>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</si>
  <si>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</si>
  <si>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</si>
  <si>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</si>
  <si>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</si>
  <si>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</si>
  <si>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</si>
  <si>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</si>
  <si>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</si>
  <si>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</si>
  <si>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</si>
  <si>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</si>
  <si>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</si>
  <si>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</si>
  <si>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</si>
  <si>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</si>
  <si>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</si>
  <si>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</si>
  <si>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</si>
  <si>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</si>
  <si>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</si>
  <si>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</si>
  <si>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</si>
  <si>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</si>
  <si>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</si>
  <si>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</si>
  <si>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</si>
  <si>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</si>
  <si>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</si>
  <si>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</si>
  <si>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</si>
  <si>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</si>
  <si>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</si>
  <si>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</si>
  <si>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</si>
  <si>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</si>
  <si>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</si>
  <si>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</si>
  <si>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</si>
  <si>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</si>
  <si>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</si>
  <si>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</si>
  <si>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</si>
  <si>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</si>
  <si>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</si>
  <si>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</si>
  <si>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</si>
  <si>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</si>
  <si>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</si>
  <si>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</si>
  <si>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</si>
  <si>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</si>
  <si>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</si>
  <si>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</si>
  <si>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</si>
  <si>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</si>
  <si>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</si>
  <si>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</si>
  <si>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</si>
  <si>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</si>
  <si>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</si>
  <si>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</si>
  <si>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</si>
  <si>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</si>
  <si>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</si>
  <si>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</si>
  <si>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</si>
  <si>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</si>
  <si>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</si>
  <si>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</si>
  <si>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</si>
  <si>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</si>
  <si>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</si>
  <si>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</si>
  <si>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</si>
  <si>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</si>
  <si>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</si>
  <si>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</si>
  <si>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</si>
  <si>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</si>
  <si>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</si>
  <si>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</si>
  <si>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</si>
  <si>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</si>
  <si>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</si>
  <si>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</si>
  <si>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</si>
  <si>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</si>
  <si>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</si>
  <si>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</si>
  <si>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</si>
  <si>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</si>
  <si>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</si>
  <si>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</si>
  <si>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</si>
  <si>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</si>
  <si>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</si>
  <si>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</si>
  <si>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</si>
  <si>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</si>
  <si>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</si>
  <si>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</si>
  <si>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</si>
  <si>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</si>
  <si>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</si>
  <si>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</si>
  <si>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</si>
  <si>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</si>
  <si>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</si>
  <si>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</si>
  <si>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</si>
  <si>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</si>
  <si>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</si>
  <si>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</si>
  <si>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</si>
  <si>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</si>
  <si>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</si>
  <si>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</si>
  <si>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</si>
  <si>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</si>
  <si>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</si>
  <si>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</si>
  <si>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</si>
  <si>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</si>
  <si>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</si>
  <si>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</si>
  <si>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</si>
  <si>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</si>
  <si>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</si>
  <si>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</si>
  <si>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</si>
  <si>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</si>
  <si>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</si>
  <si>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</si>
  <si>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</si>
  <si>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</si>
  <si>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</si>
  <si>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</si>
  <si>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</si>
  <si>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</si>
  <si>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</si>
  <si>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</si>
  <si>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</si>
  <si>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</si>
  <si>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</si>
  <si>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</si>
  <si>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</si>
  <si>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</si>
  <si>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</si>
  <si>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</si>
  <si>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</si>
  <si>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</si>
  <si>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</si>
  <si>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</si>
  <si>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</si>
  <si>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</si>
  <si>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</si>
  <si>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</si>
  <si>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</si>
  <si>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</si>
  <si>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</si>
  <si>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</si>
  <si>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</si>
  <si>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</si>
  <si>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</si>
  <si>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</si>
  <si>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</si>
  <si>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</si>
  <si>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</si>
  <si>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</si>
  <si>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</si>
  <si>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</si>
  <si>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</si>
  <si>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</si>
  <si>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</si>
  <si>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</si>
  <si>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</si>
  <si>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</si>
  <si>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</si>
  <si>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</si>
  <si>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</si>
  <si>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</si>
  <si>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</si>
  <si>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</si>
  <si>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</si>
  <si>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</si>
  <si>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</si>
  <si>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</si>
  <si>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</si>
  <si>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</si>
  <si>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</si>
  <si>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</si>
  <si>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</si>
  <si>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</si>
  <si>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</si>
  <si>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</si>
  <si>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</si>
  <si>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</si>
  <si>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</si>
  <si>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</si>
  <si>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</si>
  <si>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</si>
  <si>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</si>
  <si>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</si>
  <si>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</si>
  <si>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</si>
  <si>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</si>
  <si>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</si>
  <si>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</si>
  <si>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</si>
  <si>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</si>
  <si>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</si>
  <si>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</si>
  <si>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</si>
  <si>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</si>
  <si>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</si>
  <si>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</si>
  <si>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</si>
  <si>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</si>
  <si>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</si>
  <si>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</si>
  <si>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</si>
  <si>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</si>
  <si>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</si>
  <si>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</si>
  <si>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</si>
  <si>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</si>
  <si>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</si>
  <si>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</si>
  <si>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</si>
  <si>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</si>
  <si>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</si>
  <si>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</si>
  <si>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</si>
  <si>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</si>
  <si>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</si>
  <si>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</si>
  <si>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</si>
  <si>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</si>
  <si>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</si>
  <si>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</si>
  <si>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</si>
  <si>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</si>
  <si>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</si>
  <si>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</si>
  <si>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</si>
  <si>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</si>
  <si>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</si>
  <si>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</si>
  <si>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</si>
  <si>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</si>
  <si>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</si>
  <si>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</si>
  <si>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</si>
  <si>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</si>
  <si>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</si>
  <si>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</si>
  <si>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</si>
  <si>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</si>
  <si>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</si>
  <si>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</si>
  <si>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</si>
  <si>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</si>
  <si>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</si>
  <si>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</si>
  <si>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</si>
  <si>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</si>
  <si>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</si>
  <si>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</si>
  <si>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</si>
  <si>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</si>
  <si>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</si>
  <si>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</si>
  <si>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</si>
  <si>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</si>
  <si>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</si>
  <si>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</si>
  <si>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</si>
  <si>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</si>
  <si>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</si>
  <si>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</si>
  <si>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</si>
  <si>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</si>
  <si>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</si>
  <si>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</si>
  <si>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</si>
  <si>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</si>
  <si>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</si>
  <si>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</si>
  <si>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</si>
  <si>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</si>
  <si>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</si>
  <si>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</si>
  <si>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</si>
  <si>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</si>
  <si>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</si>
  <si>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</si>
  <si>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</si>
  <si>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</si>
  <si>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</si>
  <si>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</si>
  <si>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</si>
  <si>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</si>
  <si>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</si>
  <si>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</si>
  <si>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</si>
  <si>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</si>
  <si>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</si>
  <si>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</si>
  <si>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</si>
  <si>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</si>
  <si>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</si>
  <si>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</si>
  <si>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</si>
  <si>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</si>
  <si>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</si>
  <si>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</si>
  <si>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</si>
  <si>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</si>
  <si>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</si>
  <si>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</si>
  <si>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</si>
  <si>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</si>
  <si>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</si>
  <si>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</si>
  <si>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</si>
  <si>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</si>
  <si>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</si>
  <si>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</si>
  <si>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</si>
  <si>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</si>
  <si>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</si>
  <si>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</si>
  <si>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</si>
  <si>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</si>
  <si>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</si>
  <si>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</si>
  <si>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</si>
  <si>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</si>
  <si>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</si>
  <si>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</si>
  <si>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</si>
  <si>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</si>
  <si>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</si>
  <si>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</si>
  <si>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</si>
  <si>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</si>
  <si>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</si>
  <si>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</si>
  <si>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</si>
  <si>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</si>
  <si>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</si>
  <si>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</si>
  <si>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</si>
  <si>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</si>
  <si>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</si>
  <si>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</si>
  <si>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</si>
  <si>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</si>
  <si>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</si>
  <si>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</si>
  <si>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</si>
  <si>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</si>
  <si>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</si>
  <si>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</si>
  <si>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</si>
  <si>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</si>
  <si>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</si>
  <si>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</si>
  <si>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</si>
  <si>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</si>
  <si>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</si>
  <si>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</si>
  <si>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</si>
  <si>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</si>
  <si>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</si>
  <si>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</si>
  <si>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</si>
  <si>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</si>
  <si>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</si>
  <si>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</si>
  <si>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</si>
  <si>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</si>
  <si>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</si>
  <si>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</si>
  <si>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</si>
  <si>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</si>
  <si>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</si>
  <si>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</si>
  <si>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</si>
  <si>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</si>
  <si>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</si>
  <si>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</si>
  <si>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</si>
  <si>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</si>
  <si>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</si>
  <si>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</si>
  <si>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</si>
  <si>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</si>
  <si>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</si>
  <si>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</si>
  <si>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</si>
  <si>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</si>
  <si>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</si>
  <si>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</si>
  <si>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</si>
  <si>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</si>
  <si>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</si>
  <si>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</si>
  <si>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</si>
  <si>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</si>
  <si>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</si>
  <si>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</si>
  <si>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</si>
  <si>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</si>
  <si>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</si>
  <si>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</si>
  <si>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</si>
  <si>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</si>
  <si>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</si>
  <si>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</si>
  <si>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</si>
  <si>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</si>
  <si>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</si>
  <si>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</si>
  <si>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</si>
  <si>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</si>
  <si>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</si>
  <si>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</si>
  <si>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</si>
  <si>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</si>
  <si>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</si>
  <si>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</si>
  <si>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</si>
  <si>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</si>
  <si>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</si>
  <si>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</si>
  <si>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</si>
  <si>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</si>
  <si>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</si>
  <si>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</si>
  <si>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</si>
  <si>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</si>
  <si>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</si>
  <si>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</si>
  <si>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</si>
  <si>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</si>
  <si>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</si>
  <si>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</si>
  <si>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</si>
  <si>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</si>
  <si>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</si>
  <si>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</si>
  <si>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</si>
  <si>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</si>
  <si>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</si>
  <si>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</si>
  <si>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</si>
  <si>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</si>
  <si>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</si>
  <si>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</si>
  <si>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</si>
  <si>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</si>
  <si>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</si>
  <si>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</si>
  <si>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</si>
  <si>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</si>
  <si>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</si>
  <si>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</si>
  <si>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</si>
  <si>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</si>
  <si>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</si>
  <si>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</si>
  <si>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</si>
  <si>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</si>
  <si>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</si>
  <si>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</si>
  <si>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</si>
  <si>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</si>
  <si>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</si>
  <si>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</si>
  <si>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</si>
  <si>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</si>
  <si>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</si>
  <si>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</si>
  <si>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</si>
  <si>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</si>
  <si>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</si>
  <si>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</si>
  <si>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</si>
  <si>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</si>
  <si>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</si>
  <si>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</si>
  <si>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</si>
  <si>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</si>
  <si>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</si>
  <si>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</si>
  <si>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</si>
  <si>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</si>
  <si>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</si>
  <si>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</si>
  <si>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</si>
  <si>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</si>
  <si>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</si>
  <si>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</si>
  <si>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</si>
  <si>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</si>
  <si>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</si>
  <si>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</si>
  <si>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</si>
  <si>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</si>
  <si>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</si>
  <si>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</si>
  <si>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</si>
  <si>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</si>
  <si>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</si>
  <si>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</si>
  <si>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</si>
  <si>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</si>
  <si>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</si>
  <si>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</si>
  <si>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</si>
  <si>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</si>
  <si>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</si>
  <si>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</si>
  <si>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</si>
  <si>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</si>
  <si>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</si>
  <si>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</si>
  <si>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</si>
  <si>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</si>
  <si>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</si>
  <si>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</si>
  <si>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</si>
  <si>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</si>
  <si>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</si>
  <si>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</si>
  <si>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</si>
  <si>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</si>
  <si>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</si>
  <si>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</si>
  <si>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</si>
  <si>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</si>
  <si>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</si>
  <si>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</si>
  <si>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</si>
  <si>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</si>
  <si>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</si>
  <si>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</si>
  <si>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</si>
  <si>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</si>
  <si>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</si>
  <si>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</si>
  <si>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</si>
  <si>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</si>
  <si>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</si>
  <si>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</si>
  <si>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</si>
  <si>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</si>
  <si>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</si>
  <si>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</si>
  <si>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</si>
  <si>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</si>
  <si>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</si>
  <si>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</si>
  <si>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</si>
  <si>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</si>
  <si>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</si>
  <si>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</si>
  <si>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</si>
  <si>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</si>
  <si>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</si>
  <si>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</si>
  <si>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</si>
  <si>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</si>
  <si>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</si>
  <si>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</si>
  <si>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</si>
  <si>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</si>
  <si>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</si>
  <si>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</si>
  <si>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</si>
  <si>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</si>
  <si>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</si>
  <si>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</si>
  <si>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</si>
  <si>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</si>
  <si>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</si>
  <si>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</si>
  <si>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</si>
  <si>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</si>
  <si>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</si>
  <si>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</si>
  <si>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</si>
  <si>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</si>
  <si>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</si>
  <si>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</si>
  <si>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</si>
  <si>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</si>
  <si>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</si>
  <si>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</si>
  <si>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</si>
  <si>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</si>
  <si>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</si>
  <si>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</si>
  <si>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</si>
  <si>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</si>
  <si>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</si>
  <si>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</si>
  <si>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</si>
  <si>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</si>
  <si>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</si>
  <si>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</si>
  <si>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</si>
  <si>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</si>
  <si>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</si>
  <si>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</si>
  <si>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</si>
  <si>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</si>
  <si>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</si>
  <si>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</si>
  <si>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</si>
  <si>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</si>
  <si>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</si>
  <si>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</si>
  <si>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</si>
  <si>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</si>
  <si>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</si>
  <si>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</si>
  <si>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</si>
  <si>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</si>
  <si>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</si>
  <si>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</si>
  <si>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</si>
  <si>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</si>
  <si>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</si>
  <si>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</si>
  <si>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</si>
  <si>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</si>
  <si>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</si>
  <si>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</si>
  <si>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</si>
  <si>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</si>
  <si>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</si>
  <si>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</si>
  <si>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</si>
  <si>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</si>
  <si>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</si>
  <si>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</si>
  <si>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</si>
  <si>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</si>
  <si>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</si>
  <si>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</si>
  <si>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</si>
  <si>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</si>
  <si>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</si>
  <si>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</si>
  <si>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</si>
  <si>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</si>
  <si>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</si>
  <si>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</si>
  <si>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</si>
  <si>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</si>
  <si>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</si>
  <si>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</si>
  <si>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</si>
  <si>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</si>
  <si>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</si>
  <si>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</si>
  <si>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</si>
  <si>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</si>
  <si>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</si>
  <si>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</si>
  <si>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</si>
  <si>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</si>
  <si>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</si>
  <si>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</si>
  <si>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</si>
  <si>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</si>
  <si>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</si>
  <si>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</si>
  <si>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</si>
  <si>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</si>
  <si>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</si>
  <si>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</si>
  <si>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</si>
  <si>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</si>
  <si>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</si>
  <si>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</si>
  <si>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</si>
  <si>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</si>
  <si>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</si>
  <si>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</si>
  <si>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</si>
  <si>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</si>
  <si>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</si>
  <si>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</si>
  <si>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</si>
  <si>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</si>
  <si>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</si>
  <si>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</si>
  <si>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</si>
  <si>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</si>
  <si>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</si>
  <si>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</si>
  <si>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</si>
  <si>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</si>
  <si>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</si>
  <si>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</si>
  <si>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</si>
  <si>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</si>
  <si>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</si>
  <si>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</si>
  <si>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</si>
  <si>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</si>
  <si>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</si>
  <si>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</si>
  <si>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</si>
  <si>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</si>
  <si>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</si>
  <si>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</si>
  <si>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</si>
  <si>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</si>
  <si>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</si>
  <si>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</si>
  <si>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</si>
  <si>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</si>
  <si>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</si>
  <si>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</si>
  <si>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</si>
  <si>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</si>
  <si>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</si>
  <si>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</si>
  <si>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</si>
  <si>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</si>
  <si>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</si>
  <si>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</si>
  <si>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</si>
  <si>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</si>
  <si>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</si>
  <si>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</si>
  <si>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</si>
  <si>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</si>
  <si>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</si>
  <si>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</si>
  <si>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</si>
  <si>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</si>
  <si>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</si>
  <si>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</si>
  <si>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</si>
  <si>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</si>
  <si>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</si>
  <si>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</si>
  <si>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</si>
  <si>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</si>
  <si>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</si>
  <si>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</si>
  <si>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</si>
  <si>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</si>
  <si>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</si>
  <si>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</si>
  <si>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</si>
  <si>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</si>
  <si>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</si>
  <si>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</si>
  <si>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</si>
  <si>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</si>
  <si>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</si>
  <si>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</si>
  <si>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</si>
  <si>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</si>
  <si>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</si>
  <si>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</si>
  <si>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</si>
  <si>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</si>
  <si>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</si>
  <si>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</si>
  <si>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</si>
  <si>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</si>
  <si>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</si>
  <si>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</si>
  <si>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</si>
  <si>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</si>
  <si>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</si>
  <si>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</si>
  <si>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</si>
  <si>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</si>
  <si>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</si>
  <si>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</si>
  <si>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</si>
  <si>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</si>
  <si>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</si>
  <si>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</si>
  <si>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</si>
  <si>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</si>
  <si>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</si>
  <si>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</si>
  <si>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</si>
  <si>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</si>
  <si>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</si>
  <si>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</si>
  <si>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</si>
  <si>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</si>
  <si>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</si>
  <si>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</si>
  <si>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</si>
  <si>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</si>
  <si>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</si>
  <si>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</si>
  <si>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</si>
  <si>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</si>
  <si>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</si>
  <si>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</si>
  <si>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</si>
  <si>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</si>
  <si>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</si>
  <si>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</si>
  <si>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</si>
  <si>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</si>
  <si>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</si>
  <si>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</si>
  <si>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</si>
  <si>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</si>
  <si>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</si>
  <si>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</si>
  <si>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</si>
  <si>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</si>
  <si>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</si>
  <si>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</si>
  <si>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</si>
  <si>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</si>
  <si>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</si>
  <si>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</si>
  <si>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</si>
  <si>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</si>
  <si>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</si>
  <si>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</si>
  <si>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</si>
  <si>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</si>
  <si>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</si>
  <si>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</si>
  <si>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</si>
  <si>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</si>
  <si>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</si>
  <si>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</si>
  <si>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</si>
  <si>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</si>
  <si>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</si>
  <si>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</si>
  <si>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</si>
  <si>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</si>
  <si>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</si>
  <si>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</si>
  <si>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</si>
  <si>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</si>
  <si>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</si>
  <si>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</si>
  <si>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</si>
  <si>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</si>
  <si>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</si>
  <si>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</si>
  <si>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</si>
  <si>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</si>
  <si>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</si>
  <si>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</si>
  <si>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</si>
  <si>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</si>
  <si>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</si>
  <si>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</si>
  <si>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</si>
  <si>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</si>
  <si>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</si>
  <si>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</si>
  <si>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</si>
  <si>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</si>
  <si>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</si>
  <si>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</si>
  <si>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</si>
  <si>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</si>
  <si>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</si>
  <si>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</si>
  <si>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</si>
  <si>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</si>
  <si>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</si>
  <si>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</si>
  <si>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</si>
  <si>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</si>
  <si>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</si>
  <si>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</si>
  <si>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</si>
  <si>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</si>
  <si>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</si>
  <si>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</si>
  <si>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</si>
  <si>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</si>
  <si>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</si>
  <si>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</si>
  <si>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</si>
  <si>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</si>
  <si>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</si>
  <si>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</si>
  <si>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</si>
  <si>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</si>
  <si>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</si>
  <si>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</si>
  <si>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</si>
  <si>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</si>
  <si>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</si>
  <si>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</si>
  <si>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</si>
  <si>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</si>
  <si>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</si>
  <si>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</si>
  <si>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</si>
  <si>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</si>
  <si>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</si>
  <si>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</si>
  <si>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</si>
  <si>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</si>
  <si>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</si>
  <si>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</si>
  <si>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</si>
  <si>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</si>
  <si>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</si>
  <si>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</si>
  <si>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</si>
  <si>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</si>
  <si>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</si>
  <si>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</si>
  <si>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</si>
  <si>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</si>
  <si>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</si>
  <si>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</si>
  <si>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</si>
  <si>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</si>
  <si>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</si>
  <si>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</si>
  <si>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</si>
  <si>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</si>
  <si>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</si>
  <si>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</si>
  <si>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</si>
  <si>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</si>
  <si>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</si>
  <si>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</si>
  <si>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</si>
  <si>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</si>
  <si>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</si>
  <si>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</si>
  <si>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</si>
  <si>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</si>
  <si>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</si>
  <si>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</si>
  <si>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</si>
  <si>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</si>
  <si>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</si>
  <si>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</si>
  <si>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</si>
  <si>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</si>
  <si>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</si>
  <si>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</si>
  <si>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</si>
  <si>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</si>
  <si>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</si>
  <si>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</si>
  <si>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</si>
  <si>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</si>
  <si>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</si>
  <si>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</si>
  <si>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</si>
  <si>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</si>
  <si>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</si>
  <si>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</si>
  <si>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</si>
  <si>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</si>
  <si>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</si>
  <si>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</si>
  <si>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</si>
  <si>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</si>
  <si>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</si>
  <si>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</si>
  <si>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</si>
  <si>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</si>
  <si>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</si>
  <si>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</si>
  <si>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</si>
  <si>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</si>
  <si>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</si>
  <si>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</si>
  <si>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</si>
  <si>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</si>
  <si>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</si>
  <si>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</si>
  <si>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</si>
  <si>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</si>
  <si>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</si>
  <si>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</si>
  <si>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</si>
  <si>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</si>
  <si>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</si>
  <si>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</si>
  <si>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</si>
  <si>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</si>
  <si>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</si>
  <si>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</si>
  <si>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</si>
  <si>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</si>
  <si>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</si>
  <si>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</si>
  <si>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</si>
  <si>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</si>
  <si>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</si>
  <si>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</si>
  <si>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</si>
  <si>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</si>
  <si>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</si>
  <si>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</si>
  <si>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</si>
  <si>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</si>
  <si>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</si>
  <si>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</si>
  <si>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</si>
  <si>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</si>
  <si>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</si>
  <si>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</si>
  <si>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</si>
  <si>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</si>
  <si>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</si>
  <si>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</si>
  <si>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</si>
  <si>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</si>
  <si>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</si>
  <si>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</si>
  <si>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</si>
  <si>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</si>
  <si>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</si>
  <si>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</si>
  <si>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</si>
  <si>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</si>
  <si>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</si>
  <si>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</si>
  <si>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</si>
  <si>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</si>
  <si>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</si>
  <si>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</si>
  <si>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</si>
  <si>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</si>
  <si>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</si>
  <si>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</si>
  <si>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</si>
  <si>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</si>
  <si>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</si>
  <si>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</si>
  <si>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</si>
  <si>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</si>
  <si>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</si>
  <si>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</si>
  <si>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</si>
  <si>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</si>
  <si>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</si>
  <si>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</si>
  <si>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</si>
  <si>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</si>
  <si>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</si>
  <si>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</si>
  <si>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</si>
  <si>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</si>
  <si>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</si>
  <si>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</si>
  <si>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</si>
  <si>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</si>
  <si>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</si>
  <si>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</si>
  <si>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</si>
  <si>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</si>
  <si>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</si>
  <si>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</si>
  <si>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</si>
  <si>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</si>
  <si>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</si>
  <si>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</si>
  <si>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</si>
  <si>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</si>
  <si>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</si>
  <si>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</si>
  <si>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</si>
  <si>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</si>
  <si>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</si>
  <si>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</si>
  <si>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</si>
  <si>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</si>
  <si>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</si>
  <si>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</si>
  <si>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</si>
  <si>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</si>
  <si>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</si>
  <si>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</si>
  <si>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</si>
  <si>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</si>
  <si>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</si>
  <si>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</si>
  <si>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</si>
  <si>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</si>
  <si>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</si>
  <si>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</si>
  <si>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</si>
  <si>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</si>
  <si>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</si>
  <si>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</si>
  <si>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</si>
  <si>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</si>
  <si>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</si>
  <si>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</si>
  <si>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</si>
  <si>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</si>
  <si>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</si>
  <si>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</si>
  <si>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</si>
  <si>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</si>
  <si>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</si>
  <si>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</si>
  <si>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</si>
  <si>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</si>
  <si>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</si>
  <si>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</si>
  <si>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</si>
  <si>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</si>
  <si>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</si>
  <si>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</si>
  <si>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</si>
  <si>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</si>
  <si>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</si>
  <si>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</si>
  <si>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</si>
  <si>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</si>
  <si>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</si>
  <si>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</si>
  <si>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</si>
  <si>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</si>
  <si>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</si>
  <si>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</si>
  <si>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</si>
  <si>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</si>
  <si>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</si>
  <si>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</si>
  <si>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</si>
  <si>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</si>
  <si>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</si>
  <si>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</si>
  <si>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</si>
  <si>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</si>
  <si>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</si>
  <si>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</si>
  <si>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</si>
  <si>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</si>
  <si>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</si>
  <si>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</si>
  <si>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</si>
  <si>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</si>
  <si>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</si>
  <si>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</si>
  <si>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</si>
  <si>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</si>
  <si>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</si>
  <si>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</si>
  <si>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</si>
  <si>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</si>
  <si>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</si>
  <si>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</si>
  <si>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</si>
  <si>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</si>
  <si>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</si>
  <si>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</si>
  <si>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</si>
  <si>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</si>
  <si>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</si>
  <si>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</si>
  <si>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</si>
  <si>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</si>
  <si>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</si>
  <si>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</si>
  <si>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</si>
  <si>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</si>
  <si>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</si>
  <si>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</si>
  <si>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</si>
  <si>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</si>
  <si>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</si>
  <si>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</si>
  <si>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</si>
  <si>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</si>
  <si>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</si>
  <si>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</si>
  <si>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</si>
  <si>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</si>
  <si>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</si>
  <si>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</si>
  <si>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</si>
  <si>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</si>
  <si>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</si>
  <si>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</si>
  <si>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</si>
  <si>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</si>
  <si>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</si>
  <si>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</si>
  <si>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</si>
  <si>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</si>
  <si>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</si>
  <si>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</si>
  <si>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</si>
  <si>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</si>
  <si>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</si>
  <si>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</si>
  <si>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</si>
  <si>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</si>
  <si>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</si>
  <si>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</si>
  <si>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</si>
  <si>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</si>
  <si>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</si>
  <si>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</si>
  <si>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</si>
  <si>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</si>
  <si>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</si>
  <si>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</si>
  <si>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</si>
  <si>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</si>
  <si>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</si>
  <si>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</si>
  <si>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</si>
  <si>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</si>
  <si>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</si>
  <si>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</si>
  <si>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</si>
  <si>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</si>
  <si>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</si>
  <si>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</si>
  <si>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</si>
  <si>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</si>
  <si>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</si>
  <si>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</si>
  <si>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</si>
  <si>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</si>
  <si>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</si>
  <si>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</si>
  <si>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</si>
  <si>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</si>
  <si>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</si>
  <si>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</si>
  <si>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</si>
  <si>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</si>
  <si>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</si>
  <si>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</si>
  <si>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</si>
  <si>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</si>
  <si>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</si>
  <si>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</si>
  <si>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</si>
  <si>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</si>
  <si>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</si>
  <si>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</si>
  <si>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</si>
  <si>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</si>
  <si>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</si>
  <si>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</si>
  <si>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</si>
  <si>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</si>
  <si>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</si>
  <si>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</si>
  <si>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</si>
  <si>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</si>
  <si>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</si>
  <si>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</si>
  <si>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</si>
  <si>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</si>
  <si>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</si>
  <si>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</si>
  <si>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</si>
  <si>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</si>
  <si>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</si>
  <si>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</si>
  <si>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</si>
  <si>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</si>
  <si>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</si>
  <si>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</si>
  <si>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</si>
  <si>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</si>
  <si>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</si>
  <si>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</si>
  <si>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</si>
  <si>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</si>
  <si>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</si>
  <si>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</si>
  <si>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</si>
  <si>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</si>
  <si>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</si>
  <si>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</si>
  <si>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</si>
  <si>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</si>
  <si>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</si>
  <si>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</si>
  <si>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</si>
  <si>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</si>
  <si>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</si>
  <si>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</si>
  <si>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</si>
  <si>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</si>
  <si>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</si>
  <si>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</si>
  <si>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</si>
  <si>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</si>
  <si>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</si>
  <si>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</si>
  <si>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</si>
  <si>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</si>
  <si>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</si>
  <si>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</si>
  <si>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</si>
  <si>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</si>
  <si>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</si>
  <si>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</si>
  <si>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</si>
  <si>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</si>
  <si>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</si>
  <si>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</si>
  <si>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</si>
  <si>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</si>
  <si>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</si>
  <si>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</si>
  <si>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</si>
  <si>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</si>
  <si>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</si>
  <si>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</si>
  <si>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</si>
  <si>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</si>
  <si>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</si>
  <si>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</si>
  <si>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</si>
  <si>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</si>
  <si>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</si>
  <si>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</si>
  <si>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</si>
  <si>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</si>
  <si>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</si>
  <si>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</si>
  <si>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</si>
  <si>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</si>
  <si>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</si>
  <si>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</si>
  <si>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</si>
  <si>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</si>
  <si>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</si>
  <si>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</si>
  <si>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</si>
  <si>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</si>
  <si>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</si>
  <si>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</si>
  <si>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</si>
  <si>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</si>
  <si>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</si>
  <si>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</si>
  <si>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</si>
  <si>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</si>
  <si>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</si>
  <si>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</si>
  <si>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</si>
  <si>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</si>
  <si>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</si>
  <si>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</si>
  <si>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</si>
  <si>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</si>
  <si>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</si>
  <si>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</si>
  <si>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</si>
  <si>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</si>
  <si>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</si>
  <si>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</si>
  <si>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</si>
  <si>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</si>
  <si>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</si>
  <si>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</si>
  <si>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</si>
  <si>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</si>
  <si>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</si>
  <si>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</si>
  <si>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</si>
  <si>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</si>
  <si>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</si>
  <si>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</si>
  <si>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</si>
  <si>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</si>
  <si>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</si>
  <si>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</si>
  <si>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</si>
  <si>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</si>
  <si>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</si>
  <si>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</si>
  <si>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</si>
  <si>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</si>
  <si>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</si>
  <si>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</si>
  <si>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</si>
  <si>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</si>
  <si>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</si>
  <si>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</si>
  <si>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</si>
  <si>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</si>
  <si>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</si>
  <si>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</si>
  <si>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</si>
  <si>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</si>
  <si>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</si>
  <si>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</si>
  <si>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</si>
  <si>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</si>
  <si>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</si>
  <si>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</si>
  <si>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</si>
  <si>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</si>
  <si>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</si>
  <si>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</si>
  <si>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</si>
  <si>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</si>
  <si>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</si>
  <si>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</si>
  <si>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</si>
  <si>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</si>
  <si>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</si>
  <si>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</si>
  <si>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</si>
  <si>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</si>
  <si>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</si>
  <si>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</si>
  <si>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</si>
  <si>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</si>
  <si>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</si>
  <si>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</si>
  <si>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</si>
  <si>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</si>
  <si>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</si>
  <si>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</si>
  <si>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</si>
  <si>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</si>
  <si>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</si>
  <si>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</si>
  <si>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</si>
  <si>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</si>
  <si>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</si>
  <si>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</si>
  <si>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</si>
  <si>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</si>
  <si>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</si>
  <si>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</si>
  <si>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</si>
  <si>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</si>
  <si>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</si>
  <si>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</si>
  <si>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</si>
  <si>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</si>
  <si>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</si>
  <si>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</si>
  <si>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</si>
  <si>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</si>
  <si>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</si>
  <si>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</si>
  <si>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</si>
  <si>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</si>
  <si>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</si>
  <si>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</si>
  <si>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</si>
  <si>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</si>
  <si>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</si>
  <si>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</si>
  <si>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</si>
  <si>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</si>
  <si>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</si>
  <si>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</si>
  <si>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</si>
  <si>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</si>
  <si>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</si>
  <si>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</si>
  <si>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</si>
  <si>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</si>
  <si>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</si>
  <si>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</si>
  <si>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</si>
  <si>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</si>
  <si>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</si>
  <si>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</si>
  <si>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</si>
  <si>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</si>
  <si>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</si>
  <si>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</si>
  <si>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</si>
  <si>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</si>
  <si>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</si>
  <si>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</si>
  <si>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</si>
  <si>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</si>
  <si>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</si>
  <si>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</si>
  <si>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</si>
  <si>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</si>
  <si>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</si>
  <si>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</si>
  <si>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</si>
  <si>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</si>
  <si>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</si>
  <si>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</si>
  <si>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</si>
  <si>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</si>
  <si>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</si>
  <si>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</si>
  <si>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</si>
  <si>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</si>
  <si>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</si>
  <si>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</si>
  <si>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</si>
  <si>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</si>
  <si>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</si>
  <si>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</si>
  <si>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</si>
  <si>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</si>
  <si>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</si>
  <si>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</si>
  <si>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</si>
  <si>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</si>
  <si>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</si>
  <si>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</si>
  <si>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</si>
  <si>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</si>
  <si>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</si>
  <si>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</si>
  <si>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</si>
  <si>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</si>
  <si>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</si>
  <si>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</si>
  <si>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</si>
  <si>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</si>
  <si>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</si>
  <si>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</si>
  <si>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</si>
  <si>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</si>
  <si>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</si>
  <si>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</si>
  <si>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</si>
  <si>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</si>
  <si>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</si>
  <si>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</si>
  <si>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</si>
  <si>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</si>
  <si>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</si>
  <si>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</si>
  <si>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</si>
  <si>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</si>
  <si>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</si>
  <si>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</si>
  <si>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</si>
  <si>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</si>
  <si>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</si>
  <si>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</si>
  <si>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</si>
  <si>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</si>
  <si>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</si>
  <si>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</si>
  <si>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</si>
  <si>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</si>
  <si>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</si>
  <si>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</si>
  <si>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</si>
  <si>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</si>
  <si>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</si>
  <si>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</si>
  <si>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</si>
  <si>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</si>
  <si>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</si>
  <si>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</si>
  <si>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</si>
  <si>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</si>
  <si>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</si>
  <si>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</si>
  <si>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</si>
  <si>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</si>
  <si>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</si>
  <si>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</si>
  <si>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</si>
  <si>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</si>
  <si>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</si>
  <si>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</si>
  <si>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</si>
  <si>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</si>
  <si>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</si>
  <si>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</si>
  <si>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</si>
  <si>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</si>
  <si>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</si>
  <si>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</si>
  <si>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</si>
  <si>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</si>
  <si>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</si>
  <si>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</si>
  <si>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</si>
  <si>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</si>
  <si>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</si>
  <si>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</si>
  <si>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</si>
  <si>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</si>
  <si>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</si>
  <si>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</si>
  <si>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</si>
  <si>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</si>
  <si>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</si>
  <si>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</si>
  <si>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</si>
  <si>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</si>
  <si>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</si>
  <si>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</si>
  <si>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</si>
  <si>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</si>
  <si>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</si>
  <si>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</si>
  <si>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</si>
  <si>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</si>
  <si>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</si>
  <si>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</si>
  <si>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</si>
  <si>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</si>
  <si>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</si>
  <si>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</si>
  <si>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</si>
  <si>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</si>
  <si>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</si>
  <si>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</si>
  <si>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</si>
  <si>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</si>
  <si>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</si>
  <si>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</si>
  <si>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</si>
  <si>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</si>
  <si>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</si>
  <si>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</si>
  <si>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</si>
  <si>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</si>
  <si>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</si>
  <si>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</si>
  <si>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</si>
  <si>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</si>
  <si>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</si>
  <si>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</si>
  <si>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</si>
  <si>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</si>
  <si>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</si>
  <si>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</si>
  <si>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</si>
  <si>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</si>
  <si>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</si>
  <si>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</si>
  <si>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</si>
  <si>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</si>
  <si>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</si>
  <si>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</si>
  <si>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</si>
  <si>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</si>
  <si>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</si>
  <si>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</si>
  <si>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</si>
  <si>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</si>
  <si>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</si>
  <si>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</si>
  <si>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</si>
  <si>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</si>
  <si>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</si>
  <si>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</si>
  <si>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</si>
  <si>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</si>
  <si>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</si>
  <si>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</si>
  <si>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</si>
  <si>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</si>
  <si>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</si>
  <si>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</si>
  <si>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</si>
  <si>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</si>
  <si>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</si>
  <si>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</si>
  <si>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</si>
  <si>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</si>
  <si>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</si>
  <si>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</si>
  <si>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</si>
  <si>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</si>
  <si>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</si>
  <si>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</si>
  <si>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</si>
  <si>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</si>
  <si>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</si>
  <si>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</si>
  <si>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</si>
  <si>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</si>
  <si>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</si>
  <si>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</si>
  <si>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</si>
  <si>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</si>
  <si>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</si>
  <si>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</si>
  <si>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</si>
  <si>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</si>
  <si>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</si>
  <si>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</si>
  <si>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</si>
  <si>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</si>
  <si>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</si>
  <si>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</si>
  <si>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</si>
  <si>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</si>
  <si>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</si>
  <si>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</si>
  <si>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</si>
  <si>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</si>
  <si>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</si>
  <si>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</si>
  <si>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</si>
  <si>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</si>
  <si>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</si>
  <si>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</si>
  <si>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</si>
  <si>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</si>
  <si>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</si>
  <si>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</si>
  <si>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</si>
  <si>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</si>
  <si>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</si>
  <si>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</si>
  <si>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</si>
  <si>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</si>
  <si>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</si>
  <si>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</si>
  <si>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</si>
  <si>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</si>
  <si>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</si>
  <si>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</si>
  <si>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</si>
  <si>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</si>
  <si>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</si>
  <si>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</si>
  <si>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</si>
  <si>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</si>
  <si>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</si>
  <si>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</si>
  <si>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</si>
  <si>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</si>
  <si>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</si>
  <si>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</si>
  <si>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</si>
  <si>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</si>
  <si>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</si>
  <si>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</si>
  <si>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</si>
  <si>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</si>
  <si>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</si>
  <si>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</si>
  <si>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</si>
  <si>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</si>
  <si>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</si>
  <si>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</si>
  <si>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</si>
  <si>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</si>
  <si>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</si>
  <si>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</si>
  <si>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</si>
  <si>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</si>
  <si>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</si>
  <si>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</si>
  <si>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</si>
  <si>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</si>
  <si>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</si>
  <si>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</si>
  <si>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</si>
  <si>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</si>
  <si>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</si>
  <si>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</si>
  <si>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</si>
  <si>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</si>
  <si>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</si>
  <si>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</si>
  <si>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</si>
  <si>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</si>
  <si>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</si>
  <si>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</si>
  <si>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</si>
  <si>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</si>
  <si>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</si>
  <si>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</si>
  <si>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</si>
  <si>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</si>
  <si>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</si>
  <si>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</si>
  <si>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</si>
  <si>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</si>
  <si>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</si>
  <si>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</si>
  <si>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</si>
  <si>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</si>
  <si>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</si>
  <si>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</si>
  <si>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</si>
  <si>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</si>
  <si>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</si>
  <si>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</si>
  <si>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</si>
  <si>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</si>
  <si>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</si>
  <si>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</si>
  <si>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</si>
  <si>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</si>
  <si>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</si>
  <si>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</si>
  <si>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</si>
  <si>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</si>
  <si>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</si>
  <si>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</si>
  <si>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</si>
  <si>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</si>
  <si>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</si>
  <si>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</si>
  <si>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</si>
  <si>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</si>
  <si>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</si>
  <si>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</si>
  <si>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</si>
  <si>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</si>
  <si>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</si>
  <si>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</si>
  <si>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</si>
  <si>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</si>
  <si>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</si>
  <si>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</si>
  <si>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</si>
  <si>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</si>
  <si>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</si>
  <si>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</si>
  <si>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</si>
  <si>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</si>
  <si>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</si>
  <si>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</si>
  <si>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</si>
  <si>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</si>
  <si>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</si>
  <si>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</si>
  <si>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</si>
  <si>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</si>
  <si>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</si>
  <si>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</si>
  <si>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</si>
  <si>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</si>
  <si>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</si>
  <si>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</si>
  <si>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</si>
  <si>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</si>
  <si>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</si>
  <si>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</si>
  <si>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</si>
  <si>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</si>
  <si>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</si>
  <si>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</si>
  <si>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</si>
  <si>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</si>
  <si>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</si>
  <si>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</si>
  <si>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</si>
  <si>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</si>
  <si>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</si>
  <si>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</si>
  <si>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</si>
  <si>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</si>
  <si>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</si>
  <si>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</si>
  <si>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</si>
  <si>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</si>
  <si>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</si>
  <si>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</si>
  <si>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</si>
  <si>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</si>
  <si>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</si>
  <si>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</si>
  <si>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</si>
  <si>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</si>
  <si>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</si>
  <si>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</si>
  <si>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</si>
  <si>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</si>
  <si>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</si>
  <si>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</si>
  <si>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</si>
  <si>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</si>
  <si>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</si>
  <si>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</si>
  <si>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</si>
  <si>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</si>
  <si>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</si>
  <si>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</si>
  <si>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</si>
  <si>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</si>
  <si>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</si>
  <si>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</si>
  <si>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</si>
  <si>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</si>
  <si>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</si>
  <si>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</si>
  <si>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</si>
  <si>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</si>
  <si>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</si>
  <si>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</si>
  <si>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</si>
  <si>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</si>
  <si>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</si>
  <si>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</si>
  <si>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</si>
  <si>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</si>
  <si>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</si>
  <si>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</si>
  <si>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</si>
  <si>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</si>
  <si>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</si>
  <si>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</si>
  <si>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</si>
  <si>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</si>
  <si>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</si>
  <si>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</si>
  <si>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</si>
  <si>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</si>
  <si>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</si>
  <si>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</si>
  <si>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</si>
  <si>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</si>
  <si>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</si>
  <si>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</si>
  <si>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</si>
  <si>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</si>
  <si>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</si>
  <si>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</si>
  <si>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</si>
  <si>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</si>
  <si>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</si>
  <si>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</si>
  <si>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</si>
  <si>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</si>
  <si>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</si>
  <si>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</si>
  <si>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</si>
  <si>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</si>
  <si>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</si>
  <si>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</si>
  <si>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</si>
  <si>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</si>
  <si>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</si>
  <si>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</si>
  <si>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</si>
  <si>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</si>
  <si>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</si>
  <si>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</si>
  <si>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</si>
  <si>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</si>
  <si>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</si>
  <si>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</si>
  <si>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</si>
  <si>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</si>
  <si>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</si>
  <si>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</si>
  <si>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</si>
  <si>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</si>
  <si>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</si>
  <si>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</si>
  <si>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</si>
  <si>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</si>
  <si>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</si>
  <si>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</si>
  <si>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</si>
  <si>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</si>
  <si>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</si>
  <si>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</si>
  <si>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</si>
  <si>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</si>
  <si>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</si>
  <si>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</si>
  <si>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</si>
  <si>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</si>
  <si>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</si>
  <si>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</si>
  <si>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</si>
  <si>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</si>
  <si>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</si>
  <si>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</si>
  <si>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</si>
  <si>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</si>
  <si>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</si>
  <si>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</si>
  <si>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</si>
  <si>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</si>
  <si>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</si>
  <si>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</si>
  <si>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</si>
  <si>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</si>
  <si>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</si>
  <si>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</si>
  <si>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</si>
  <si>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</si>
  <si>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</si>
  <si>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</si>
  <si>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</si>
  <si>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</si>
  <si>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</si>
  <si>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</si>
  <si>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</si>
  <si>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</si>
  <si>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</si>
  <si>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</si>
  <si>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</si>
  <si>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</si>
  <si>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</si>
  <si>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</si>
  <si>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</si>
  <si>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</si>
  <si>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</si>
  <si>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</si>
  <si>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</si>
  <si>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</si>
  <si>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</si>
  <si>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</si>
  <si>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</si>
  <si>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</si>
  <si>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</si>
  <si>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</si>
  <si>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</si>
  <si>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</si>
  <si>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</si>
  <si>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</si>
  <si>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</si>
  <si>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</si>
  <si>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</si>
  <si>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</si>
  <si>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</si>
  <si>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</si>
  <si>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</si>
  <si>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</si>
  <si>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</si>
  <si>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</si>
  <si>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</si>
  <si>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</si>
  <si>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</si>
  <si>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</si>
  <si>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</si>
  <si>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</si>
  <si>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</si>
  <si>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</si>
  <si>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</si>
  <si>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</si>
  <si>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</si>
  <si>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</si>
  <si>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</si>
  <si>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</si>
  <si>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</si>
  <si>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</si>
  <si>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</si>
  <si>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</si>
  <si>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</si>
  <si>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</si>
  <si>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</si>
  <si>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</si>
  <si>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</si>
  <si>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</si>
  <si>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</si>
  <si>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</si>
  <si>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</si>
  <si>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</si>
  <si>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</si>
  <si>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</si>
  <si>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</si>
  <si>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</si>
  <si>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</si>
  <si>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</si>
  <si>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</si>
  <si>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</si>
  <si>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</si>
  <si>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</si>
  <si>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</si>
  <si>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</si>
  <si>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</si>
  <si>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</si>
  <si>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</si>
  <si>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</si>
  <si>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</si>
  <si>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</si>
  <si>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</si>
  <si>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</si>
  <si>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</si>
  <si>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</si>
  <si>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</si>
  <si>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</si>
  <si>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</si>
  <si>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</si>
  <si>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</si>
  <si>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</si>
  <si>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</si>
  <si>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</si>
  <si>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</si>
  <si>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</si>
  <si>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</si>
  <si>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</si>
  <si>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</si>
  <si>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</si>
  <si>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</si>
  <si>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</si>
  <si>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</si>
  <si>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</si>
  <si>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</si>
  <si>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</si>
  <si>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</si>
  <si>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</si>
  <si>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</si>
  <si>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</si>
  <si>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</si>
  <si>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</si>
  <si>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</si>
  <si>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</si>
  <si>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</si>
  <si>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</si>
  <si>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</si>
  <si>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</si>
  <si>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</si>
  <si>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</si>
  <si>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</si>
  <si>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</si>
  <si>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</si>
  <si>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</si>
  <si>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</si>
  <si>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</si>
  <si>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</si>
  <si>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</si>
  <si>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</si>
  <si>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</si>
  <si>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</si>
  <si>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</si>
  <si>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</si>
  <si>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</si>
  <si>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</si>
  <si>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</si>
  <si>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</si>
  <si>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</si>
  <si>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</si>
  <si>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</si>
  <si>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</si>
  <si>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</si>
  <si>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</si>
  <si>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</si>
  <si>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</si>
  <si>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</si>
  <si>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</si>
  <si>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</si>
  <si>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</si>
  <si>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</si>
  <si>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</si>
  <si>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</si>
  <si>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</si>
  <si>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</si>
  <si>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</si>
  <si>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</si>
  <si>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</si>
  <si>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</si>
  <si>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</si>
  <si>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</si>
  <si>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</si>
  <si>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</si>
  <si>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</si>
  <si>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</si>
  <si>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</si>
  <si>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</si>
  <si>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</si>
  <si>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</si>
  <si>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</si>
  <si>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</si>
  <si>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</si>
  <si>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</si>
  <si>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</si>
  <si>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</si>
  <si>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</si>
  <si>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</si>
  <si>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</si>
  <si>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</si>
  <si>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</si>
  <si>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</si>
  <si>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</si>
  <si>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</si>
  <si>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</si>
  <si>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</si>
  <si>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</si>
  <si>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</si>
  <si>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</si>
  <si>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</si>
  <si>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</si>
  <si>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</si>
  <si>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</si>
  <si>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</si>
  <si>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</si>
  <si>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</si>
  <si>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</si>
  <si>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</si>
  <si>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</si>
  <si>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</si>
  <si>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</si>
  <si>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</si>
  <si>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</si>
  <si>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</si>
  <si>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</si>
  <si>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</si>
  <si>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</si>
  <si>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</si>
  <si>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</si>
  <si>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</si>
  <si>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</si>
  <si>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</si>
  <si>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</si>
  <si>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</si>
  <si>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</si>
  <si>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</si>
  <si>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</si>
  <si>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</si>
  <si>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</si>
  <si>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</si>
  <si>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</si>
  <si>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</si>
  <si>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</si>
  <si>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</si>
  <si>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</si>
  <si>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</si>
  <si>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</si>
  <si>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</si>
  <si>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</si>
  <si>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</si>
  <si>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</si>
  <si>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</si>
  <si>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</si>
  <si>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</si>
  <si>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</si>
  <si>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</si>
  <si>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</si>
  <si>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</si>
  <si>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</si>
  <si>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</si>
  <si>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</si>
  <si>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</si>
  <si>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</si>
  <si>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</si>
  <si>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</si>
  <si>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</si>
  <si>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</si>
  <si>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</si>
  <si>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</si>
  <si>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</si>
  <si>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</si>
  <si>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</si>
  <si>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</si>
  <si>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</si>
  <si>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</si>
  <si>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</si>
  <si>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</si>
  <si>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</si>
  <si>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</si>
  <si>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</si>
  <si>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</si>
  <si>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</si>
  <si>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</si>
  <si>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</si>
  <si>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</si>
  <si>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</si>
  <si>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</si>
  <si>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</si>
  <si>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</si>
  <si>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</si>
  <si>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</si>
  <si>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</si>
  <si>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</si>
  <si>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</si>
  <si>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</si>
  <si>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</si>
  <si>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</si>
  <si>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</si>
  <si>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</si>
  <si>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</si>
  <si>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</si>
  <si>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</si>
  <si>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</si>
  <si>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</si>
  <si>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</si>
  <si>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</si>
  <si>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</si>
  <si>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</si>
  <si>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</si>
  <si>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</si>
  <si>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</si>
  <si>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</si>
  <si>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</si>
  <si>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</si>
  <si>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</si>
  <si>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</si>
  <si>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</si>
  <si>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</si>
  <si>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</si>
  <si>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</si>
  <si>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</si>
  <si>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</si>
  <si>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</si>
  <si>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</si>
  <si>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</si>
  <si>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</si>
  <si>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</si>
  <si>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</si>
  <si>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</si>
  <si>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</si>
  <si>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</si>
  <si>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</si>
  <si>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</si>
  <si>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</si>
  <si>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</si>
  <si>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</si>
  <si>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</si>
  <si>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</si>
  <si>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</si>
  <si>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</si>
  <si>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</si>
  <si>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</si>
  <si>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</si>
  <si>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</si>
  <si>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</si>
  <si>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</si>
  <si>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</si>
  <si>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</si>
  <si>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</si>
  <si>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</si>
  <si>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</si>
  <si>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</si>
  <si>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</si>
  <si>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</si>
  <si>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</si>
  <si>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</si>
  <si>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</si>
  <si>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</si>
  <si>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</si>
  <si>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</si>
  <si>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</si>
  <si>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</si>
  <si>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</si>
  <si>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</si>
  <si>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</si>
  <si>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</si>
  <si>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</si>
  <si>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</si>
  <si>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</si>
  <si>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</si>
  <si>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</si>
  <si>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</si>
  <si>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</si>
  <si>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</si>
  <si>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</si>
  <si>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</si>
  <si>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</si>
  <si>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</si>
  <si>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</si>
  <si>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</si>
  <si>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</si>
  <si>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</si>
  <si>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</si>
  <si>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</si>
  <si>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</si>
  <si>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</si>
  <si>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</si>
  <si>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</si>
  <si>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</si>
  <si>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</si>
  <si>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</si>
  <si>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</si>
  <si>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</si>
  <si>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</si>
  <si>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</si>
  <si>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</si>
  <si>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</si>
  <si>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</si>
  <si>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</si>
  <si>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</si>
  <si>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</si>
  <si>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</si>
  <si>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</si>
  <si>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</si>
  <si>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</si>
  <si>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</si>
  <si>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</si>
  <si>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</si>
  <si>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</si>
  <si>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</si>
  <si>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</si>
  <si>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</si>
  <si>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</si>
  <si>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</si>
  <si>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</si>
  <si>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</si>
  <si>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</si>
  <si>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</si>
  <si>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</si>
  <si>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</si>
  <si>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</si>
  <si>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</si>
  <si>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</si>
  <si>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</si>
  <si>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</si>
  <si>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</si>
  <si>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</si>
  <si>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</si>
  <si>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</si>
  <si>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</si>
  <si>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</si>
  <si>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</si>
  <si>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</si>
  <si>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</si>
  <si>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</si>
  <si>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</si>
  <si>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</si>
  <si>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</si>
  <si>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</si>
  <si>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</si>
  <si>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</si>
  <si>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</si>
  <si>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</si>
  <si>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</si>
  <si>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</si>
  <si>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</si>
  <si>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</si>
  <si>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</si>
  <si>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</si>
  <si>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</si>
  <si>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</si>
  <si>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</si>
  <si>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</si>
  <si>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</si>
  <si>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</si>
  <si>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</si>
  <si>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</si>
  <si>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</si>
  <si>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</si>
  <si>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</si>
  <si>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</si>
  <si>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</si>
  <si>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</si>
  <si>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</si>
  <si>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</si>
  <si>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</si>
  <si>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</si>
  <si>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</si>
  <si>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</si>
  <si>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</si>
  <si>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</si>
  <si>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</si>
  <si>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</si>
  <si>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</si>
  <si>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</si>
  <si>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</si>
  <si>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</si>
  <si>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</si>
  <si>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</si>
  <si>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</si>
  <si>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</si>
  <si>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</si>
  <si>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</si>
  <si>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</si>
  <si>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</si>
  <si>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</si>
  <si>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</si>
  <si>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</si>
  <si>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</si>
  <si>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</si>
  <si>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</si>
  <si>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</si>
  <si>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</si>
  <si>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</si>
  <si>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</si>
  <si>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</si>
  <si>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</si>
  <si>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</si>
  <si>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</si>
  <si>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</si>
  <si>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</si>
  <si>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</si>
  <si>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</si>
  <si>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</si>
  <si>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</si>
  <si>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</si>
  <si>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</si>
  <si>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</si>
  <si>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</si>
  <si>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</si>
  <si>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</si>
  <si>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</si>
  <si>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</si>
  <si>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</si>
  <si>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</si>
  <si>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</si>
  <si>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</si>
  <si>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</si>
  <si>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</si>
  <si>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</si>
  <si>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</si>
  <si>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</si>
  <si>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</si>
  <si>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</si>
  <si>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</si>
  <si>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</si>
  <si>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</si>
  <si>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</si>
  <si>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</si>
  <si>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</si>
  <si>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</si>
  <si>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</si>
  <si>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</si>
  <si>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</si>
  <si>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</si>
  <si>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</si>
  <si>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</si>
  <si>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</si>
  <si>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</si>
  <si>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</si>
  <si>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</si>
  <si>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</si>
  <si>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</si>
  <si>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</si>
  <si>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</si>
  <si>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</si>
  <si>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</si>
  <si>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</si>
  <si>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</si>
  <si>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</si>
  <si>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</si>
  <si>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</si>
  <si>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</si>
  <si>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</si>
  <si>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</si>
  <si>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</si>
  <si>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</si>
  <si>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</si>
  <si>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</si>
  <si>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</si>
  <si>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</si>
  <si>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</si>
  <si>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</si>
  <si>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</si>
  <si>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</si>
  <si>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</si>
  <si>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</si>
  <si>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</si>
  <si>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</si>
  <si>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</si>
  <si>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</si>
  <si>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</si>
  <si>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</si>
  <si>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</si>
  <si>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</si>
  <si>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</si>
  <si>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</si>
  <si>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</si>
  <si>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</si>
  <si>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</si>
  <si>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</si>
  <si>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</si>
  <si>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</si>
  <si>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</si>
  <si>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</si>
  <si>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</si>
  <si>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</si>
  <si>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</si>
  <si>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</si>
  <si>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</si>
  <si>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</si>
  <si>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</si>
  <si>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</si>
  <si>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</si>
  <si>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</si>
  <si>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</si>
  <si>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</si>
  <si>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</si>
  <si>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</si>
  <si>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</si>
  <si>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</si>
  <si>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</si>
  <si>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</si>
  <si>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</si>
  <si>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</si>
  <si>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</si>
  <si>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</si>
  <si>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</si>
  <si>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</si>
  <si>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</si>
  <si>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</si>
  <si>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</si>
  <si>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</si>
  <si>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</si>
  <si>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</si>
  <si>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</si>
  <si>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</si>
  <si>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</si>
  <si>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</si>
  <si>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</si>
  <si>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</si>
  <si>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</si>
  <si>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</si>
  <si>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</si>
  <si>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</si>
  <si>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</si>
  <si>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</si>
  <si>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</si>
  <si>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</si>
  <si>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</si>
  <si>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</si>
  <si>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</si>
  <si>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</si>
  <si>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</si>
  <si>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</si>
  <si>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</si>
  <si>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</si>
  <si>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</si>
  <si>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</si>
  <si>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</si>
  <si>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</si>
  <si>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</si>
  <si>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</si>
  <si>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</si>
  <si>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</si>
  <si>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</si>
  <si>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</si>
  <si>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</si>
  <si>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</si>
  <si>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</si>
  <si>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</si>
  <si>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</si>
  <si>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</si>
  <si>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</si>
  <si>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</si>
  <si>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</si>
  <si>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</si>
  <si>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</si>
  <si>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</si>
  <si>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</si>
  <si>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</si>
  <si>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</si>
  <si>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</si>
  <si>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</si>
  <si>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</si>
  <si>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</si>
  <si>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</si>
  <si>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</si>
  <si>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</si>
  <si>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</si>
  <si>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</si>
  <si>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</si>
  <si>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</si>
  <si>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</si>
  <si>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</si>
  <si>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</si>
  <si>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</si>
  <si>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</si>
  <si>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</si>
  <si>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</si>
  <si>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</si>
  <si>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</si>
  <si>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</si>
  <si>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</si>
  <si>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</si>
  <si>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</si>
  <si>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</si>
  <si>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</si>
  <si>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</si>
  <si>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</si>
  <si>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</si>
  <si>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</si>
  <si>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</si>
  <si>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</si>
  <si>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</si>
  <si>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</si>
  <si>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</si>
  <si>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</si>
  <si>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</si>
  <si>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</si>
  <si>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</si>
  <si>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</si>
  <si>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</si>
  <si>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</si>
  <si>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</si>
  <si>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</si>
  <si>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</si>
  <si>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</si>
  <si>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</si>
  <si>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</si>
  <si>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</si>
  <si>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</si>
  <si>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</si>
  <si>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</si>
  <si>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</si>
  <si>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</si>
  <si>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</si>
  <si>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</si>
  <si>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</si>
  <si>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</si>
  <si>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</si>
  <si>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</si>
  <si>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</si>
  <si>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</si>
  <si>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</si>
  <si>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</si>
  <si>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</si>
  <si>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</si>
  <si>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</si>
  <si>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</si>
  <si>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</si>
  <si>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</si>
  <si>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</si>
  <si>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</si>
  <si>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</si>
  <si>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</si>
  <si>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</si>
  <si>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</si>
  <si>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</si>
  <si>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</si>
  <si>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</si>
  <si>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</si>
  <si>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</si>
  <si>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</si>
  <si>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</si>
  <si>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</si>
  <si>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</si>
  <si>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</si>
  <si>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</si>
  <si>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</si>
  <si>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</si>
  <si>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</si>
  <si>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</si>
  <si>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</si>
  <si>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</si>
  <si>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</si>
  <si>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</si>
  <si>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</si>
  <si>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</si>
  <si>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</si>
  <si>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</si>
  <si>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</si>
  <si>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</si>
  <si>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</si>
  <si>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</si>
  <si>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</si>
  <si>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</si>
  <si>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</si>
  <si>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</si>
  <si>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</si>
  <si>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</si>
  <si>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</si>
  <si>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</si>
  <si>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</si>
  <si>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</si>
  <si>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</si>
  <si>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</si>
  <si>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</si>
  <si>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</si>
  <si>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</si>
  <si>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</si>
  <si>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</si>
  <si>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</si>
  <si>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</si>
  <si>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</si>
  <si>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</si>
  <si>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</si>
  <si>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</si>
  <si>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</si>
  <si>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</si>
  <si>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</si>
  <si>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</si>
  <si>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</si>
  <si>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</si>
  <si>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</si>
  <si>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</si>
  <si>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</si>
  <si>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</si>
  <si>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</si>
  <si>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</si>
  <si>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</si>
  <si>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</si>
  <si>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</si>
  <si>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</si>
  <si>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</si>
  <si>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</si>
  <si>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</si>
  <si>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</si>
  <si>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</si>
  <si>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</si>
  <si>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</si>
  <si>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</si>
  <si>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</si>
  <si>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</si>
  <si>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</si>
  <si>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</si>
  <si>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</si>
  <si>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</si>
  <si>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</si>
  <si>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</si>
  <si>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</si>
  <si>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</si>
  <si>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</si>
  <si>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</si>
  <si>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</si>
  <si>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</si>
  <si>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</si>
  <si>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</si>
  <si>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</si>
  <si>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</si>
  <si>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</si>
  <si>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</si>
  <si>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</si>
  <si>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</si>
  <si>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</si>
  <si>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</si>
  <si>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</si>
  <si>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</si>
  <si>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</si>
  <si>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</si>
  <si>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</si>
  <si>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</si>
  <si>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</si>
  <si>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</si>
  <si>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</si>
  <si>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</si>
  <si>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</si>
  <si>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</si>
  <si>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</si>
  <si>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</si>
  <si>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</si>
  <si>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</si>
  <si>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</si>
  <si>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</si>
  <si>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</si>
  <si>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</si>
  <si>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</si>
  <si>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</si>
  <si>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</si>
  <si>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</si>
  <si>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</si>
  <si>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</si>
  <si>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</si>
  <si>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</si>
  <si>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</si>
  <si>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</si>
  <si>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</si>
  <si>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</si>
  <si>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</si>
  <si>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</si>
  <si>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</si>
  <si>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</si>
  <si>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</si>
  <si>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</si>
  <si>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</si>
  <si>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</si>
  <si>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</si>
  <si>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</si>
  <si>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</si>
  <si>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</si>
  <si>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</si>
  <si>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</si>
  <si>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</si>
  <si>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</si>
  <si>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</si>
  <si>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</si>
  <si>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</si>
  <si>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</si>
  <si>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</si>
  <si>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</si>
  <si>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</si>
  <si>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</si>
  <si>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</si>
  <si>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</si>
  <si>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</si>
  <si>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</si>
  <si>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</si>
  <si>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</si>
  <si>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</si>
  <si>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</si>
  <si>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</si>
  <si>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</si>
  <si>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</si>
  <si>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</si>
  <si>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</si>
  <si>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</si>
  <si>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</si>
  <si>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</si>
  <si>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</si>
  <si>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</si>
  <si>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</si>
  <si>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</si>
  <si>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</si>
  <si>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</si>
  <si>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</si>
  <si>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</si>
  <si>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</si>
  <si>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</si>
  <si>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</si>
  <si>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</si>
  <si>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</si>
  <si>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</si>
  <si>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</si>
  <si>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</si>
  <si>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</si>
  <si>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</si>
  <si>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</si>
  <si>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</si>
  <si>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</si>
  <si>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</si>
  <si>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</si>
  <si>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</si>
  <si>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</si>
  <si>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</si>
  <si>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</si>
  <si>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</si>
  <si>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</si>
  <si>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</si>
  <si>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</si>
  <si>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</si>
  <si>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</si>
  <si>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</si>
  <si>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</si>
  <si>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</si>
  <si>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</si>
  <si>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</si>
  <si>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</si>
  <si>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</si>
  <si>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</si>
  <si>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</si>
  <si>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</si>
  <si>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</si>
  <si>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</si>
  <si>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</si>
  <si>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</si>
  <si>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</si>
  <si>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</si>
  <si>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</si>
  <si>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</si>
  <si>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</si>
  <si>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</si>
  <si>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</si>
  <si>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</si>
  <si>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</si>
  <si>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</si>
  <si>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</si>
  <si>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</si>
  <si>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</si>
  <si>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</si>
  <si>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</si>
  <si>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</si>
  <si>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</si>
  <si>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</si>
  <si>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</si>
  <si>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</si>
  <si>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</si>
  <si>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</si>
  <si>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</si>
  <si>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</si>
  <si>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</si>
  <si>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</si>
  <si>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</si>
  <si>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</si>
  <si>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</si>
  <si>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</si>
  <si>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</si>
  <si>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</si>
  <si>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</si>
  <si>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</si>
  <si>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</si>
  <si>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</si>
  <si>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</si>
  <si>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</si>
  <si>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</si>
  <si>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</si>
  <si>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</si>
  <si>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</si>
  <si>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</si>
  <si>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</si>
  <si>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</si>
  <si>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</si>
  <si>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</si>
  <si>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</si>
  <si>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</si>
  <si>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</si>
  <si>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</si>
  <si>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</si>
  <si>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</si>
  <si>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</si>
  <si>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</si>
  <si>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</si>
  <si>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</si>
  <si>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</si>
  <si>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</si>
  <si>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</si>
  <si>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</si>
  <si>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</si>
  <si>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</si>
  <si>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</si>
  <si>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</si>
  <si>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</si>
  <si>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</si>
  <si>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</si>
  <si>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</si>
  <si>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</si>
  <si>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</si>
  <si>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</si>
  <si>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</si>
  <si>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</si>
  <si>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</si>
  <si>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</si>
  <si>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</si>
  <si>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</si>
  <si>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</si>
  <si>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</si>
  <si>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</si>
  <si>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</si>
  <si>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</si>
  <si>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</si>
  <si>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</si>
  <si>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</si>
  <si>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</si>
  <si>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</si>
  <si>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</si>
  <si>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</si>
  <si>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</si>
  <si>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</si>
  <si>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</si>
  <si>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</si>
  <si>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</si>
  <si>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</si>
  <si>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</si>
  <si>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</si>
  <si>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</si>
  <si>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</si>
  <si>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</si>
  <si>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</si>
  <si>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</si>
  <si>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</si>
  <si>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</si>
  <si>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</si>
  <si>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</si>
  <si>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</si>
  <si>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</si>
  <si>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</si>
  <si>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</si>
  <si>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</si>
  <si>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</si>
  <si>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</si>
  <si>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</si>
  <si>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</si>
  <si>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</si>
  <si>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</si>
  <si>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</si>
  <si>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</si>
  <si>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</si>
  <si>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</si>
  <si>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</si>
  <si>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</si>
  <si>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</si>
  <si>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</si>
  <si>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</si>
  <si>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</si>
  <si>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</si>
  <si>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</si>
  <si>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</si>
  <si>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</si>
  <si>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</si>
  <si>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</si>
  <si>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</si>
  <si>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</si>
  <si>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</si>
  <si>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</si>
  <si>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</si>
  <si>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</si>
  <si>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</si>
  <si>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</si>
  <si>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</si>
  <si>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</si>
  <si>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</si>
  <si>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</si>
  <si>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</si>
  <si>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</si>
  <si>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</si>
  <si>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</si>
  <si>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</si>
  <si>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</si>
  <si>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</si>
  <si>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</si>
  <si>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</si>
  <si>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</si>
  <si>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</si>
  <si>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</si>
  <si>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</si>
  <si>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</si>
  <si>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</si>
  <si>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</si>
  <si>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</si>
  <si>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</si>
  <si>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</si>
  <si>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</si>
  <si>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</si>
  <si>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</si>
  <si>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</si>
  <si>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</si>
  <si>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</si>
  <si>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</si>
  <si>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</si>
  <si>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</si>
  <si>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</si>
  <si>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</si>
  <si>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</si>
  <si>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</si>
  <si>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</si>
  <si>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</si>
  <si>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</si>
  <si>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</si>
  <si>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</si>
  <si>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</si>
  <si>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</si>
  <si>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</si>
  <si>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</si>
  <si>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</si>
  <si>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</si>
  <si>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</si>
  <si>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</si>
  <si>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</si>
  <si>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</si>
  <si>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</si>
  <si>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</si>
  <si>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</si>
  <si>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</si>
  <si>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</si>
  <si>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</si>
  <si>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</si>
  <si>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</si>
  <si>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</si>
  <si>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</si>
  <si>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</si>
  <si>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</si>
  <si>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</si>
  <si>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</si>
  <si>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</si>
  <si>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</si>
  <si>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</si>
  <si>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</si>
  <si>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</si>
  <si>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</si>
  <si>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</si>
  <si>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</si>
  <si>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</si>
  <si>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</si>
  <si>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</si>
  <si>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</si>
  <si>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</si>
  <si>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</si>
  <si>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</si>
  <si>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</si>
  <si>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</si>
  <si>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</si>
  <si>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</si>
  <si>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</si>
  <si>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</si>
  <si>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</si>
  <si>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</si>
  <si>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</si>
  <si>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</si>
  <si>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</si>
  <si>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</si>
  <si>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</si>
  <si>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</si>
  <si>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</si>
  <si>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</si>
  <si>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</si>
  <si>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</si>
  <si>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</si>
  <si>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</si>
  <si>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</si>
  <si>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</si>
  <si>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</si>
  <si>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</si>
  <si>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</si>
  <si>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</si>
  <si>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</si>
  <si>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</si>
  <si>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</si>
  <si>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</si>
  <si>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</si>
  <si>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</si>
  <si>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</si>
  <si>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</si>
  <si>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</si>
  <si>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</si>
  <si>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</si>
  <si>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</si>
  <si>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</si>
  <si>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</si>
  <si>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</si>
  <si>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</si>
  <si>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</si>
  <si>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</si>
  <si>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</si>
  <si>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</si>
  <si>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</si>
  <si>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</si>
  <si>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</si>
  <si>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</si>
  <si>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</si>
  <si>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</si>
  <si>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</si>
  <si>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</si>
  <si>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</si>
  <si>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</si>
  <si>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</si>
  <si>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</si>
  <si>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</si>
  <si>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</si>
  <si>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</si>
  <si>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</si>
  <si>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</si>
  <si>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</si>
  <si>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</si>
  <si>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</si>
  <si>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</si>
  <si>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</si>
  <si>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</si>
  <si>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</si>
  <si>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</si>
  <si>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</si>
  <si>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</si>
  <si>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</si>
  <si>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</si>
  <si>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</si>
  <si>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</si>
  <si>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</si>
  <si>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</si>
  <si>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</si>
  <si>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</si>
  <si>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</si>
  <si>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</si>
  <si>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</si>
  <si>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</si>
  <si>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</si>
  <si>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</si>
  <si>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</si>
  <si>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</si>
  <si>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</si>
  <si>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</si>
  <si>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</si>
  <si>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</si>
  <si>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</si>
  <si>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</si>
  <si>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</si>
  <si>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</si>
  <si>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</si>
  <si>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</si>
  <si>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</si>
  <si>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</si>
  <si>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</si>
  <si>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</si>
  <si>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</si>
  <si>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</si>
  <si>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</si>
  <si>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</si>
  <si>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</si>
  <si>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</si>
  <si>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</si>
  <si>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</si>
  <si>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</si>
  <si>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</si>
  <si>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</si>
  <si>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</si>
  <si>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</si>
  <si>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</si>
  <si>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</si>
  <si>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</si>
  <si>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</si>
  <si>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</si>
  <si>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</si>
  <si>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</si>
  <si>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</si>
  <si>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</si>
  <si>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</si>
  <si>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</si>
  <si>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</si>
  <si>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</si>
  <si>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</si>
  <si>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</si>
  <si>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</si>
  <si>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</si>
  <si>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</si>
  <si>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</si>
  <si>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</si>
  <si>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</si>
  <si>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</si>
  <si>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</si>
  <si>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</si>
  <si>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</si>
  <si>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</si>
  <si>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</si>
  <si>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</si>
  <si>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</si>
  <si>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</si>
  <si>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</si>
  <si>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</si>
  <si>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</si>
  <si>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</si>
  <si>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</si>
  <si>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</si>
  <si>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</si>
  <si>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</si>
  <si>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</si>
  <si>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</si>
  <si>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</si>
  <si>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</si>
  <si>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</si>
  <si>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</si>
  <si>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</si>
  <si>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</si>
  <si>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</si>
  <si>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</si>
  <si>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</si>
  <si>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</si>
  <si>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</si>
  <si>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</si>
  <si>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</si>
  <si>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</si>
  <si>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</si>
  <si>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</si>
  <si>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</si>
  <si>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</si>
  <si>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</si>
  <si>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</si>
  <si>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</si>
  <si>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</si>
  <si>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</si>
  <si>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</si>
  <si>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</si>
  <si>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</si>
  <si>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</si>
  <si>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</si>
  <si>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</si>
  <si>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</si>
  <si>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</si>
  <si>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</si>
  <si>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</si>
  <si>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</si>
  <si>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</si>
  <si>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</si>
  <si>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</si>
  <si>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</si>
  <si>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</si>
  <si>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</si>
  <si>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</si>
  <si>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</si>
  <si>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</si>
  <si>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</si>
  <si>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</si>
  <si>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</si>
  <si>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</si>
  <si>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</si>
  <si>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</si>
  <si>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</si>
  <si>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</si>
  <si>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</si>
  <si>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</si>
  <si>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</si>
  <si>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</si>
  <si>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</si>
  <si>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</si>
  <si>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</si>
  <si>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</si>
  <si>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</si>
  <si>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</si>
  <si>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</si>
  <si>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</si>
  <si>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</si>
  <si>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</si>
  <si>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</si>
  <si>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</si>
  <si>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</si>
  <si>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</si>
  <si>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</si>
  <si>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</si>
  <si>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</si>
  <si>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</si>
  <si>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</si>
  <si>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</si>
  <si>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</si>
  <si>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</si>
  <si>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</si>
  <si>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</si>
  <si>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</si>
  <si>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</si>
  <si>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</si>
  <si>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</si>
  <si>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</si>
  <si>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</si>
  <si>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</si>
  <si>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</si>
  <si>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</si>
  <si>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</si>
  <si>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</si>
  <si>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</si>
  <si>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</si>
  <si>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</si>
  <si>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</si>
  <si>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</si>
  <si>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</si>
  <si>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</si>
  <si>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</si>
  <si>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</si>
  <si>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</si>
  <si>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</si>
  <si>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</si>
  <si>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</si>
  <si>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</si>
  <si>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</si>
  <si>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</si>
  <si>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</si>
  <si>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</si>
  <si>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</si>
  <si>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</si>
  <si>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</si>
  <si>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</si>
  <si>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</si>
  <si>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</si>
  <si>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</si>
  <si>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</si>
  <si>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</si>
  <si>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</si>
  <si>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</si>
  <si>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</si>
  <si>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</si>
  <si>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</si>
  <si>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</si>
  <si>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</si>
  <si>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</si>
  <si>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</si>
  <si>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</si>
  <si>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</si>
  <si>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</si>
  <si>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</si>
  <si>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</si>
  <si>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</si>
  <si>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</si>
  <si>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</si>
  <si>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</si>
  <si>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</si>
  <si>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</si>
  <si>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</si>
  <si>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</si>
  <si>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</si>
  <si>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</si>
  <si>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</si>
  <si>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</si>
  <si>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</si>
  <si>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</si>
  <si>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</si>
  <si>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</si>
  <si>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</si>
  <si>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</si>
  <si>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</si>
  <si>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</si>
  <si>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</si>
  <si>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</si>
  <si>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</si>
  <si>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</si>
  <si>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</si>
  <si>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</si>
  <si>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</si>
  <si>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</si>
  <si>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</si>
  <si>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</si>
  <si>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</si>
  <si>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</si>
  <si>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</si>
  <si>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</si>
  <si>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</si>
  <si>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</si>
  <si>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</si>
  <si>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</si>
  <si>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</si>
  <si>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</si>
  <si>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</si>
  <si>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</si>
  <si>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</si>
  <si>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</si>
  <si>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</si>
  <si>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</si>
  <si>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</si>
  <si>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</si>
  <si>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</si>
  <si>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</si>
  <si>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</si>
  <si>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</si>
  <si>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</si>
  <si>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</si>
  <si>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</si>
  <si>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</si>
  <si>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</si>
  <si>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</si>
  <si>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</si>
  <si>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</si>
  <si>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</si>
  <si>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</si>
  <si>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</si>
  <si>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</si>
  <si>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</si>
  <si>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</si>
  <si>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</si>
  <si>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</si>
  <si>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</si>
  <si>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</si>
  <si>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</si>
  <si>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</si>
  <si>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</si>
  <si>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</si>
  <si>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</si>
  <si>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</si>
  <si>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</si>
  <si>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</si>
  <si>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</si>
  <si>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</si>
  <si>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</si>
  <si>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</si>
  <si>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</si>
  <si>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</si>
  <si>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</si>
  <si>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</si>
  <si>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</si>
  <si>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</si>
  <si>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</si>
  <si>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</si>
  <si>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</si>
  <si>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</si>
  <si>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</si>
  <si>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</si>
  <si>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</si>
  <si>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</si>
  <si>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</si>
  <si>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</si>
  <si>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</si>
  <si>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</si>
  <si>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</si>
  <si>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</si>
  <si>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</si>
  <si>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</si>
  <si>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</si>
  <si>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</si>
  <si>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</si>
  <si>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</si>
  <si>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</si>
  <si>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</si>
  <si>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</si>
  <si>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</si>
  <si>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</si>
  <si>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</si>
  <si>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</si>
  <si>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</si>
  <si>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</si>
  <si>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</si>
  <si>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</si>
  <si>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</si>
  <si>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</si>
  <si>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</si>
  <si>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</si>
  <si>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</si>
  <si>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</si>
  <si>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</si>
  <si>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</si>
  <si>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</si>
  <si>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</si>
  <si>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</si>
  <si>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</si>
  <si>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</si>
  <si>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</si>
  <si>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</si>
  <si>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</si>
  <si>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</si>
  <si>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</si>
  <si>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</si>
  <si>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</si>
  <si>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</si>
  <si>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</si>
  <si>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</si>
  <si>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</si>
  <si>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</si>
  <si>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</si>
  <si>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</si>
  <si>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</si>
  <si>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</si>
  <si>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</si>
  <si>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</si>
  <si>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</si>
  <si>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</si>
  <si>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</si>
  <si>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</si>
  <si>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</si>
  <si>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</si>
  <si>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</si>
  <si>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</si>
  <si>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</si>
  <si>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</si>
  <si>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</si>
  <si>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</si>
  <si>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</si>
  <si>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</si>
  <si>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</si>
  <si>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</si>
  <si>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</si>
  <si>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</si>
  <si>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</si>
  <si>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</si>
  <si>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</si>
  <si>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</si>
  <si>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</si>
  <si>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</si>
  <si>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</si>
  <si>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</si>
  <si>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</si>
  <si>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</si>
  <si>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</si>
  <si>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</si>
  <si>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</si>
  <si>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</si>
  <si>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</si>
  <si>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</si>
  <si>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</si>
  <si>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</si>
  <si>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</si>
  <si>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</si>
  <si>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</si>
  <si>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</si>
  <si>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</si>
  <si>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</si>
  <si>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</si>
  <si>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</si>
  <si>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</si>
  <si>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</si>
  <si>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</si>
  <si>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</si>
  <si>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</si>
  <si>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</si>
  <si>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</si>
  <si>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</si>
  <si>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</si>
  <si>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</si>
  <si>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</si>
  <si>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</si>
  <si>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</si>
  <si>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</si>
  <si>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</si>
  <si>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</si>
  <si>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</si>
  <si>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</si>
  <si>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</si>
  <si>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</si>
  <si>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</si>
  <si>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</si>
  <si>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</si>
  <si>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</si>
  <si>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</si>
  <si>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</si>
  <si>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</si>
  <si>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</si>
  <si>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</si>
  <si>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</si>
  <si>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</si>
  <si>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</si>
  <si>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</si>
  <si>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</si>
  <si>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</si>
  <si>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</si>
  <si>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</si>
  <si>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</si>
  <si>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</si>
  <si>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</si>
  <si>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</si>
  <si>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</si>
  <si>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</si>
  <si>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</si>
  <si>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</si>
  <si>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</si>
  <si>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</si>
  <si>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</si>
  <si>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</si>
  <si>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</si>
  <si>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</si>
  <si>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</si>
  <si>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</si>
  <si>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</si>
  <si>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</si>
  <si>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</si>
  <si>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</si>
  <si>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</si>
  <si>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</si>
  <si>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</si>
  <si>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</si>
  <si>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</si>
  <si>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</si>
  <si>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</si>
  <si>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</si>
  <si>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</si>
  <si>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</si>
  <si>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</si>
  <si>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</si>
  <si>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</si>
  <si>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</si>
  <si>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</si>
  <si>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</si>
  <si>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</si>
  <si>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</si>
  <si>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</si>
  <si>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</si>
  <si>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</si>
  <si>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</si>
  <si>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</si>
  <si>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</si>
  <si>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</si>
  <si>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</si>
  <si>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</si>
  <si>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</si>
  <si>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</si>
  <si>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</si>
  <si>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</si>
  <si>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</si>
  <si>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</si>
  <si>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</si>
  <si>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</si>
  <si>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</si>
  <si>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</si>
  <si>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</si>
  <si>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</si>
  <si>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</si>
  <si>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</si>
  <si>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</si>
  <si>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</si>
  <si>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</si>
  <si>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</si>
  <si>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</si>
  <si>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</si>
  <si>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</si>
  <si>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</si>
  <si>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</si>
  <si>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</si>
  <si>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</si>
  <si>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</si>
  <si>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</si>
  <si>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</si>
  <si>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</si>
  <si>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</si>
  <si>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</si>
  <si>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</si>
  <si>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</si>
  <si>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</si>
  <si>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</si>
  <si>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</si>
  <si>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</si>
  <si>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</si>
  <si>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</si>
  <si>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</si>
  <si>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</si>
  <si>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</si>
  <si>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</si>
  <si>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</si>
  <si>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</si>
  <si>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</si>
  <si>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</si>
  <si>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</si>
  <si>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</si>
  <si>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</si>
  <si>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</si>
  <si>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</si>
  <si>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</si>
  <si>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</si>
  <si>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</si>
  <si>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</si>
  <si>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</si>
  <si>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</si>
  <si>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</si>
  <si>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</si>
  <si>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</si>
  <si>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</si>
  <si>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</si>
  <si>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</si>
  <si>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</si>
  <si>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</si>
  <si>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</si>
  <si>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</si>
  <si>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</si>
  <si>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</si>
  <si>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</si>
  <si>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</si>
  <si>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</si>
  <si>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</si>
  <si>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</si>
  <si>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</si>
  <si>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</si>
  <si>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</si>
  <si>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</si>
  <si>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</si>
  <si>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</si>
  <si>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</si>
  <si>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</si>
  <si>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</si>
  <si>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</si>
  <si>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</si>
  <si>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</si>
  <si>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</si>
  <si>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</si>
  <si>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</si>
  <si>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</si>
  <si>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</si>
  <si>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</si>
  <si>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</si>
  <si>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</si>
  <si>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</si>
  <si>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</si>
  <si>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</si>
  <si>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</si>
  <si>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</si>
  <si>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</si>
  <si>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</si>
  <si>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</si>
  <si>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</si>
  <si>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</si>
  <si>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</si>
  <si>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</si>
  <si>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</si>
  <si>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</si>
  <si>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</si>
  <si>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</si>
  <si>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</si>
  <si>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</si>
  <si>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</si>
  <si>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</si>
  <si>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</si>
  <si>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</si>
  <si>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</si>
  <si>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</si>
  <si>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</si>
  <si>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</si>
  <si>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</si>
  <si>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</si>
  <si>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</si>
  <si>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</si>
  <si>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</si>
  <si>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</si>
  <si>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</si>
  <si>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</si>
  <si>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</si>
  <si>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</si>
  <si>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</si>
  <si>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</si>
  <si>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</si>
  <si>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</si>
  <si>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</si>
  <si>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</si>
  <si>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</si>
  <si>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</si>
  <si>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</si>
  <si>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</si>
  <si>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</si>
  <si>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</si>
  <si>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</si>
  <si>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</si>
  <si>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</si>
  <si>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</si>
  <si>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</si>
  <si>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</si>
  <si>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</si>
  <si>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</si>
  <si>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</si>
  <si>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</si>
  <si>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</si>
  <si>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</si>
  <si>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</si>
  <si>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</si>
  <si>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</si>
  <si>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</si>
  <si>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</si>
  <si>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</si>
  <si>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</si>
  <si>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</si>
  <si>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</si>
  <si>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</si>
  <si>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</si>
  <si>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</si>
  <si>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</si>
  <si>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</si>
  <si>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</si>
  <si>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</si>
  <si>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</si>
  <si>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</si>
  <si>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</si>
  <si>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</si>
  <si>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</si>
  <si>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</si>
  <si>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</si>
  <si>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</si>
  <si>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</si>
  <si>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</si>
  <si>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</si>
  <si>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</si>
  <si>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</si>
  <si>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</si>
  <si>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</si>
  <si>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</si>
  <si>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</si>
  <si>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</si>
  <si>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</si>
  <si>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</si>
  <si>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</si>
  <si>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</si>
  <si>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</si>
  <si>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</si>
  <si>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</si>
  <si>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</si>
  <si>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</si>
  <si>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</si>
  <si>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</si>
  <si>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</si>
  <si>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</si>
  <si>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</si>
  <si>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</si>
  <si>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</si>
  <si>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</si>
  <si>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</si>
  <si>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</si>
  <si>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</si>
  <si>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</si>
  <si>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</si>
  <si>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</si>
  <si>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</si>
  <si>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</si>
  <si>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</si>
  <si>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</si>
  <si>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</si>
  <si>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</si>
  <si>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</si>
  <si>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</si>
  <si>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</si>
  <si>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</si>
  <si>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</si>
  <si>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</si>
  <si>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</si>
  <si>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</si>
  <si>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</si>
  <si>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</si>
  <si>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</si>
  <si>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</si>
  <si>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</si>
  <si>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</si>
  <si>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</si>
  <si>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</si>
  <si>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</si>
  <si>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</si>
  <si>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</si>
  <si>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</si>
  <si>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</si>
  <si>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</si>
  <si>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</si>
  <si>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</si>
  <si>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</si>
  <si>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</si>
  <si>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</si>
  <si>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</si>
  <si>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</si>
  <si>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</si>
  <si>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</si>
  <si>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</si>
  <si>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</si>
  <si>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</si>
  <si>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</si>
  <si>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</si>
  <si>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</si>
  <si>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</si>
  <si>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</si>
  <si>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</si>
  <si>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</si>
  <si>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</si>
  <si>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</si>
  <si>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</si>
  <si>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</si>
  <si>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</si>
  <si>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</si>
  <si>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</si>
  <si>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</si>
  <si>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</si>
  <si>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</si>
  <si>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</si>
  <si>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</si>
  <si>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</si>
  <si>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</si>
  <si>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</si>
  <si>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</si>
  <si>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</si>
  <si>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</si>
  <si>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</si>
  <si>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</si>
  <si>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</si>
  <si>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</si>
  <si>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</si>
  <si>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</si>
  <si>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</si>
  <si>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</si>
  <si>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</si>
  <si>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</si>
  <si>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</si>
  <si>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</si>
  <si>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</si>
  <si>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</si>
  <si>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</si>
  <si>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</si>
  <si>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</si>
  <si>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</si>
  <si>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</si>
  <si>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</si>
  <si>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</si>
  <si>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</si>
  <si>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</si>
  <si>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</si>
  <si>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</si>
  <si>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</si>
  <si>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</si>
  <si>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</si>
  <si>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</si>
  <si>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</si>
  <si>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</si>
  <si>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</si>
  <si>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</si>
  <si>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</si>
  <si>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</si>
  <si>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</si>
  <si>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</si>
  <si>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</si>
  <si>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</si>
  <si>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</si>
  <si>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</si>
  <si>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</si>
  <si>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</si>
  <si>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</si>
  <si>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</si>
  <si>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</si>
  <si>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</si>
  <si>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</si>
  <si>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</si>
  <si>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</si>
  <si>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</si>
  <si>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</si>
  <si>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</si>
  <si>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</si>
  <si>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</si>
  <si>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</si>
  <si>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</si>
  <si>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</si>
  <si>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</si>
  <si>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</si>
  <si>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</si>
  <si>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</si>
  <si>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</si>
  <si>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</si>
  <si>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</si>
  <si>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</si>
  <si>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</si>
  <si>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</si>
  <si>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</si>
  <si>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</si>
  <si>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</si>
  <si>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</si>
  <si>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</si>
  <si>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</si>
  <si>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</si>
  <si>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</si>
  <si>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</si>
  <si>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</si>
  <si>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</si>
  <si>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</si>
  <si>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</si>
  <si>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</si>
  <si>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</si>
  <si>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</si>
  <si>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</si>
  <si>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</si>
  <si>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</si>
  <si>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</si>
  <si>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</si>
  <si>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</si>
  <si>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</si>
  <si>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</si>
  <si>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</si>
  <si>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</si>
  <si>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</si>
  <si>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</si>
  <si>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</si>
  <si>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</si>
  <si>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</si>
  <si>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</si>
  <si>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</si>
  <si>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</si>
  <si>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</si>
  <si>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</si>
  <si>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</si>
  <si>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</si>
  <si>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</si>
  <si>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</si>
  <si>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</si>
  <si>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</si>
  <si>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</si>
  <si>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</si>
  <si>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</si>
  <si>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</si>
  <si>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</si>
  <si>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</si>
  <si>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</si>
  <si>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</si>
  <si>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</si>
  <si>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</si>
  <si>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</si>
  <si>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</si>
  <si>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</si>
  <si>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</si>
  <si>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</si>
  <si>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</si>
  <si>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</si>
  <si>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</si>
  <si>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</si>
  <si>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</si>
  <si>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</si>
  <si>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</si>
  <si>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</si>
  <si>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</si>
  <si>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</si>
  <si>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</si>
  <si>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</si>
  <si>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</si>
  <si>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</si>
  <si>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</si>
  <si>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</si>
  <si>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</si>
  <si>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</si>
  <si>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</si>
  <si>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</si>
  <si>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</si>
  <si>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</si>
  <si>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</si>
  <si>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</si>
  <si>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</si>
  <si>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</si>
  <si>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</si>
  <si>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</si>
  <si>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</si>
  <si>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</si>
  <si>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</si>
  <si>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</si>
  <si>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</si>
  <si>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</si>
  <si>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</si>
  <si>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</si>
  <si>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</si>
  <si>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</si>
  <si>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</si>
  <si>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</si>
  <si>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</si>
  <si>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</si>
  <si>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</si>
  <si>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</si>
  <si>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</si>
  <si>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</si>
  <si>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</si>
  <si>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</si>
  <si>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</si>
  <si>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</si>
  <si>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</si>
  <si>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</si>
  <si>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</si>
  <si>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</si>
  <si>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</si>
  <si>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</si>
  <si>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</si>
  <si>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</si>
  <si>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</si>
  <si>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</si>
  <si>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</si>
  <si>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</si>
  <si>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</si>
  <si>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</si>
  <si>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</si>
  <si>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</si>
  <si>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</si>
  <si>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</si>
  <si>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</si>
  <si>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</si>
  <si>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</si>
  <si>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</si>
  <si>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</si>
  <si>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</si>
  <si>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</si>
  <si>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</si>
  <si>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</si>
  <si>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</si>
  <si>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</si>
  <si>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</si>
  <si>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</si>
  <si>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</si>
  <si>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</si>
  <si>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</si>
  <si>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</si>
  <si>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</si>
  <si>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</si>
  <si>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</si>
  <si>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</si>
  <si>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</si>
  <si>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</si>
  <si>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</si>
  <si>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</si>
  <si>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</si>
  <si>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</si>
  <si>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</si>
  <si>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</si>
  <si>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</si>
  <si>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</si>
  <si>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</si>
  <si>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</si>
  <si>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</si>
  <si>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</si>
  <si>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</si>
  <si>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</si>
  <si>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</si>
  <si>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</si>
  <si>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</si>
  <si>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</si>
  <si>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</si>
  <si>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</si>
  <si>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</si>
  <si>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</si>
  <si>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</si>
  <si>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</si>
  <si>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</si>
  <si>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</si>
  <si>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</si>
  <si>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</si>
  <si>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</si>
  <si>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</si>
  <si>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</si>
  <si>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</si>
  <si>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</si>
  <si>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</si>
  <si>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</si>
  <si>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</si>
  <si>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</si>
  <si>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</si>
  <si>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</si>
  <si>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</si>
  <si>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</si>
  <si>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</si>
  <si>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</si>
  <si>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</si>
  <si>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</si>
  <si>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</si>
  <si>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</si>
  <si>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</si>
  <si>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</si>
  <si>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</si>
  <si>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</si>
  <si>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</si>
  <si>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</si>
  <si>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</si>
  <si>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</si>
  <si>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</si>
  <si>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</si>
  <si>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</si>
  <si>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</si>
  <si>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</si>
  <si>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</si>
  <si>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</si>
  <si>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</si>
  <si>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</si>
  <si>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</si>
  <si>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</si>
  <si>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</si>
  <si>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</si>
  <si>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</si>
  <si>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</si>
  <si>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</si>
  <si>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</si>
  <si>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</si>
  <si>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</si>
  <si>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</si>
  <si>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</si>
  <si>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</si>
  <si>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</si>
  <si>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</si>
  <si>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</si>
  <si>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</si>
  <si>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</si>
  <si>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</si>
  <si>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</si>
  <si>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</si>
  <si>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</si>
  <si>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</si>
  <si>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</si>
  <si>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</si>
  <si>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</si>
  <si>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</si>
  <si>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</si>
  <si>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</si>
  <si>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</si>
  <si>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</si>
  <si>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</si>
  <si>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</si>
  <si>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</si>
  <si>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</si>
  <si>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</si>
  <si>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</si>
  <si>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</si>
  <si>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</si>
  <si>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</si>
  <si>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</si>
  <si>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</si>
  <si>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</si>
  <si>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</si>
  <si>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</si>
  <si>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</si>
  <si>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</si>
  <si>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</si>
  <si>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</si>
  <si>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</si>
  <si>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</si>
  <si>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</si>
  <si>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</si>
  <si>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</si>
  <si>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</si>
  <si>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</si>
  <si>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</si>
  <si>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</si>
  <si>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</si>
  <si>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</si>
  <si>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</si>
  <si>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</si>
  <si>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</si>
  <si>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</si>
  <si>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</si>
  <si>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</si>
  <si>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</si>
  <si>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</si>
  <si>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</si>
  <si>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</si>
  <si>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</si>
  <si>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</si>
  <si>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</si>
  <si>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</si>
  <si>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</si>
  <si>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</si>
  <si>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</si>
  <si>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</si>
  <si>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</si>
  <si>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</si>
  <si>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</si>
  <si>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</si>
  <si>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</si>
  <si>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</si>
  <si>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</si>
  <si>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</si>
  <si>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</si>
  <si>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</si>
  <si>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</si>
  <si>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</si>
  <si>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</si>
  <si>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</si>
  <si>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</si>
  <si>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</si>
  <si>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</si>
  <si>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</si>
  <si>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</si>
  <si>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</si>
  <si>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</si>
  <si>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</si>
  <si>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</si>
  <si>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</si>
  <si>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</si>
  <si>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</si>
  <si>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</si>
  <si>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</si>
  <si>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</si>
  <si>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</si>
  <si>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</si>
  <si>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</si>
  <si>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</si>
  <si>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</si>
  <si>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</si>
  <si>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</si>
  <si>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</si>
  <si>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</si>
  <si>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</si>
  <si>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</si>
  <si>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</si>
  <si>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</si>
  <si>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</si>
  <si>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</si>
  <si>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</si>
  <si>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</si>
  <si>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</si>
  <si>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</si>
  <si>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</si>
  <si>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</si>
  <si>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</si>
  <si>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</si>
  <si>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</si>
  <si>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</si>
  <si>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</si>
  <si>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</si>
  <si>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</si>
  <si>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</si>
  <si>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</si>
  <si>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</si>
  <si>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</si>
  <si>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</si>
  <si>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</si>
  <si>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</si>
  <si>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</si>
  <si>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</si>
  <si>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</si>
  <si>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</si>
  <si>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</si>
  <si>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</si>
  <si>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</si>
  <si>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</si>
  <si>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</si>
  <si>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</si>
  <si>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</si>
  <si>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</si>
  <si>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</si>
  <si>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</si>
  <si>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</si>
  <si>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</si>
  <si>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</si>
  <si>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</si>
  <si>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</si>
  <si>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</si>
  <si>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</si>
  <si>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</si>
  <si>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</si>
  <si>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</si>
  <si>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</si>
  <si>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</si>
  <si>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</si>
  <si>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</si>
  <si>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</si>
  <si>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</si>
  <si>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</si>
  <si>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</si>
  <si>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</si>
  <si>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</si>
  <si>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</si>
  <si>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</si>
  <si>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</si>
  <si>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</si>
  <si>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</si>
  <si>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</si>
  <si>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</si>
  <si>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</si>
  <si>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</si>
  <si>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</si>
  <si>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</si>
  <si>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</si>
  <si>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</si>
  <si>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</si>
  <si>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</si>
  <si>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</si>
  <si>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</si>
  <si>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</si>
  <si>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</si>
  <si>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</si>
  <si>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</si>
  <si>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</si>
  <si>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</si>
  <si>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</si>
  <si>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</si>
  <si>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</si>
  <si>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</si>
  <si>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</si>
  <si>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</si>
  <si>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</si>
  <si>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</si>
  <si>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</si>
  <si>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</si>
  <si>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</si>
  <si>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</si>
  <si>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</si>
  <si>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</si>
  <si>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</si>
  <si>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</si>
  <si>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</si>
  <si>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</si>
  <si>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</si>
  <si>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</si>
  <si>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</si>
  <si>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</si>
  <si>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</si>
  <si>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</si>
  <si>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</si>
  <si>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</si>
  <si>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</si>
  <si>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</si>
  <si>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</si>
  <si>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</si>
  <si>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</si>
  <si>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</si>
  <si>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</si>
  <si>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</si>
  <si>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</si>
  <si>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</si>
  <si>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</si>
  <si>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</si>
  <si>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</si>
  <si>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</si>
  <si>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</si>
  <si>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</si>
  <si>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</si>
  <si>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</si>
  <si>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</si>
  <si>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</si>
  <si>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</si>
  <si>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</si>
  <si>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</si>
  <si>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</si>
  <si>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</si>
  <si>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</si>
  <si>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</si>
  <si>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</si>
  <si>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</si>
  <si>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</si>
  <si>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</si>
  <si>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</si>
  <si>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</si>
  <si>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</si>
  <si>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</si>
  <si>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</si>
  <si>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</si>
  <si>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</si>
  <si>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</si>
  <si>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</si>
  <si>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</si>
  <si>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</si>
  <si>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</si>
  <si>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</si>
  <si>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</si>
  <si>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</si>
  <si>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</si>
  <si>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</si>
  <si>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</si>
  <si>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</si>
  <si>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</si>
  <si>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</si>
  <si>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</si>
  <si>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</si>
  <si>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</si>
  <si>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</si>
  <si>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</si>
  <si>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</si>
  <si>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</si>
  <si>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</si>
  <si>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</si>
  <si>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</si>
  <si>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</si>
  <si>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</si>
  <si>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</si>
  <si>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</si>
  <si>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</si>
  <si>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</si>
  <si>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</si>
  <si>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</si>
  <si>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</si>
  <si>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</si>
  <si>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</si>
  <si>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</si>
  <si>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</si>
  <si>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</si>
  <si>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</si>
  <si>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</si>
  <si>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</si>
  <si>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</si>
  <si>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</si>
  <si>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</si>
  <si>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</si>
  <si>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</si>
  <si>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</si>
  <si>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</si>
  <si>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</si>
  <si>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</si>
  <si>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</si>
  <si>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</si>
  <si>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</si>
  <si>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</si>
  <si>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</si>
  <si>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</si>
  <si>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</si>
  <si>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</si>
  <si>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</si>
  <si>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</si>
  <si>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</si>
  <si>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</si>
  <si>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</si>
  <si>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</si>
  <si>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</si>
  <si>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</si>
  <si>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</si>
  <si>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</si>
  <si>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</si>
  <si>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</si>
  <si>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</si>
  <si>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</si>
  <si>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</si>
  <si>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</si>
  <si>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</si>
  <si>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</si>
  <si>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</si>
  <si>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</si>
  <si>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</si>
  <si>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</si>
  <si>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</si>
  <si>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</si>
  <si>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</si>
  <si>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</si>
  <si>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</si>
  <si>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</si>
  <si>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</si>
  <si>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</si>
  <si>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</si>
  <si>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</si>
  <si>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</si>
  <si>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</si>
  <si>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</si>
  <si>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</si>
  <si>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</si>
  <si>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</si>
  <si>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</si>
  <si>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</si>
  <si>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</si>
  <si>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</si>
  <si>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</si>
  <si>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</si>
  <si>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</si>
  <si>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</si>
  <si>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</si>
  <si>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</si>
  <si>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</si>
  <si>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</si>
  <si>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</si>
  <si>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</si>
  <si>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</si>
  <si>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</si>
  <si>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</si>
  <si>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</si>
  <si>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</si>
  <si>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</si>
  <si>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</si>
  <si>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</si>
  <si>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</si>
  <si>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</si>
  <si>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</si>
  <si>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</si>
  <si>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</si>
  <si>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</si>
  <si>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</si>
  <si>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</si>
  <si>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</si>
  <si>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</si>
  <si>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</si>
  <si>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</si>
  <si>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</si>
  <si>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</si>
  <si>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</si>
  <si>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</si>
  <si>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</si>
  <si>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</si>
  <si>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</si>
  <si>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</si>
  <si>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</si>
  <si>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</si>
  <si>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</si>
  <si>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</si>
  <si>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</si>
  <si>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</si>
  <si>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</si>
  <si>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</si>
  <si>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</si>
  <si>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</si>
  <si>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</si>
  <si>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</si>
  <si>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</si>
  <si>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</si>
  <si>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</si>
  <si>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</si>
  <si>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</si>
  <si>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</si>
  <si>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</si>
  <si>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</si>
  <si>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</si>
  <si>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</si>
  <si>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</si>
  <si>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</si>
  <si>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</si>
  <si>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</si>
  <si>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</si>
  <si>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</si>
  <si>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</si>
  <si>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</si>
  <si>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</si>
  <si>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</si>
  <si>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</si>
  <si>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</si>
  <si>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</si>
  <si>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</si>
  <si>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</si>
  <si>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</si>
  <si>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</si>
  <si>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</si>
  <si>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</si>
  <si>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</si>
  <si>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</si>
  <si>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</si>
  <si>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</si>
  <si>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</si>
  <si>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</si>
  <si>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</si>
  <si>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</si>
  <si>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</si>
  <si>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</si>
  <si>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</si>
  <si>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</si>
  <si>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</si>
  <si>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</si>
  <si>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</si>
  <si>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</si>
  <si>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</si>
  <si>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</si>
  <si>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</si>
  <si>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</si>
  <si>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</si>
  <si>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</si>
  <si>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</si>
  <si>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</si>
  <si>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</si>
  <si>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</si>
  <si>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</si>
  <si>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</si>
  <si>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</si>
  <si>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</si>
  <si>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</si>
  <si>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</si>
  <si>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</si>
  <si>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</si>
  <si>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</si>
  <si>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</si>
  <si>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</si>
  <si>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</si>
  <si>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</si>
  <si>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</si>
  <si>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</si>
  <si>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</si>
  <si>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</si>
  <si>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</si>
  <si>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</si>
  <si>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</si>
  <si>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</si>
  <si>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</si>
  <si>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</si>
  <si>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</si>
  <si>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</si>
  <si>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</si>
  <si>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</si>
  <si>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</si>
  <si>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</si>
  <si>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</si>
  <si>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</si>
  <si>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</si>
  <si>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</si>
  <si>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</si>
  <si>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</si>
  <si>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</si>
  <si>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</si>
  <si>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</si>
  <si>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</si>
  <si>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</si>
  <si>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</si>
  <si>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</si>
  <si>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</si>
  <si>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</si>
  <si>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</si>
  <si>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</si>
  <si>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</si>
  <si>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</si>
  <si>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</si>
  <si>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</si>
  <si>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</si>
  <si>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</si>
  <si>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</si>
  <si>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</si>
  <si>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</si>
  <si>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</si>
  <si>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</si>
  <si>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</si>
  <si>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</si>
  <si>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</si>
  <si>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</si>
  <si>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</si>
  <si>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</si>
  <si>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</si>
  <si>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</si>
  <si>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</si>
  <si>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</si>
  <si>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</si>
  <si>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</si>
  <si>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</si>
  <si>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</si>
  <si>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</si>
  <si>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</si>
  <si>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</si>
  <si>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</si>
  <si>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</si>
  <si>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</si>
  <si>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</si>
  <si>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</si>
  <si>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</si>
  <si>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</si>
  <si>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</si>
  <si>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</si>
  <si>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</si>
  <si>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</si>
  <si>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</si>
  <si>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</si>
  <si>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</si>
  <si>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</si>
  <si>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</si>
  <si>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</si>
  <si>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</si>
  <si>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</si>
  <si>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</si>
  <si>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</si>
  <si>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</si>
  <si>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</si>
  <si>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</si>
  <si>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</si>
  <si>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</si>
  <si>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</si>
  <si>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</si>
  <si>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</si>
  <si>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</si>
  <si>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</si>
  <si>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</si>
  <si>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</si>
  <si>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</si>
  <si>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</si>
  <si>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</si>
  <si>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</si>
  <si>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</si>
  <si>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</si>
  <si>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</si>
  <si>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</si>
  <si>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</si>
  <si>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</si>
  <si>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</si>
  <si>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</si>
  <si>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</si>
  <si>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</si>
  <si>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</si>
  <si>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</si>
  <si>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</si>
  <si>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</si>
  <si>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</si>
  <si>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</si>
  <si>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</si>
  <si>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</si>
  <si>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</si>
  <si>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</si>
  <si>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</si>
  <si>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</si>
  <si>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</si>
  <si>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</si>
  <si>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</si>
  <si>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</si>
  <si>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</si>
  <si>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</si>
  <si>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</si>
  <si>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</si>
  <si>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</si>
  <si>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</si>
  <si>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</si>
  <si>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</si>
  <si>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</si>
  <si>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</si>
  <si>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</si>
  <si>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</si>
  <si>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</si>
  <si>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</si>
  <si>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</si>
  <si>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</si>
  <si>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</si>
  <si>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</si>
  <si>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</si>
  <si>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</si>
  <si>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</si>
  <si>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</si>
  <si>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</si>
  <si>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</si>
  <si>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</si>
  <si>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</si>
  <si>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</si>
  <si>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</si>
  <si>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</si>
  <si>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</si>
  <si>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</si>
  <si>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</si>
  <si>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</si>
  <si>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</si>
  <si>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</si>
  <si>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</si>
  <si>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</si>
  <si>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</si>
  <si>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</si>
  <si>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</si>
  <si>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</si>
  <si>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</si>
  <si>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</si>
  <si>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</si>
  <si>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</si>
  <si>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</si>
  <si>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</si>
  <si>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</si>
  <si>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</si>
  <si>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</si>
  <si>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</si>
  <si>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</si>
  <si>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</si>
  <si>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</si>
  <si>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</si>
  <si>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</si>
  <si>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</si>
  <si>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</si>
  <si>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</si>
  <si>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</si>
  <si>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</si>
  <si>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</si>
  <si>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</si>
  <si>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</si>
  <si>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</si>
  <si>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</si>
  <si>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</si>
  <si>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</si>
  <si>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</si>
  <si>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</si>
  <si>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</si>
  <si>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</si>
  <si>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</si>
  <si>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</si>
  <si>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</si>
  <si>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</si>
  <si>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</si>
  <si>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</si>
  <si>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</si>
  <si>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</si>
  <si>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</si>
  <si>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</si>
  <si>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</si>
  <si>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</si>
  <si>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</si>
  <si>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</si>
  <si>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</si>
  <si>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</si>
  <si>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</si>
  <si>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</si>
  <si>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</si>
  <si>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</si>
  <si>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</si>
  <si>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</si>
  <si>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</si>
  <si>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</si>
  <si>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</si>
  <si>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</si>
  <si>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</si>
  <si>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</si>
  <si>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</si>
  <si>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</si>
  <si>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</si>
  <si>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</si>
  <si>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</si>
  <si>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</si>
  <si>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</si>
  <si>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</si>
  <si>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</si>
  <si>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</si>
  <si>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</si>
  <si>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</si>
  <si>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</si>
  <si>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</si>
  <si>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</si>
  <si>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</si>
  <si>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</si>
  <si>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</si>
  <si>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</si>
  <si>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</si>
  <si>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</si>
  <si>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</si>
  <si>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</si>
  <si>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</si>
  <si>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</si>
  <si>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</si>
  <si>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</si>
  <si>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</si>
  <si>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</si>
  <si>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</si>
  <si>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</si>
  <si>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</si>
  <si>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</si>
  <si>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</si>
  <si>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</si>
  <si>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</si>
  <si>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</si>
  <si>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</si>
  <si>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</si>
  <si>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</si>
  <si>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</si>
  <si>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</si>
  <si>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</si>
  <si>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</si>
  <si>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</si>
  <si>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</si>
  <si>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</si>
  <si>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</si>
  <si>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</si>
  <si>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</si>
  <si>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</si>
  <si>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</si>
  <si>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</si>
  <si>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</si>
  <si>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</si>
  <si>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</si>
  <si>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</si>
  <si>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</si>
  <si>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</si>
  <si>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</si>
  <si>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</si>
  <si>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</si>
  <si>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</si>
  <si>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</si>
  <si>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</si>
  <si>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</si>
  <si>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</si>
  <si>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</si>
  <si>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</si>
  <si>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</si>
  <si>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</si>
  <si>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</si>
  <si>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</si>
  <si>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</si>
  <si>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</si>
  <si>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</si>
  <si>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</si>
  <si>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</si>
  <si>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</si>
  <si>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</si>
  <si>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</si>
  <si>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</si>
  <si>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</si>
  <si>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</si>
  <si>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</si>
  <si>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</si>
  <si>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</si>
  <si>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</si>
  <si>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</si>
  <si>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</si>
  <si>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</si>
  <si>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</si>
  <si>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</si>
  <si>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</si>
  <si>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</si>
  <si>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</si>
  <si>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</si>
  <si>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</si>
  <si>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</si>
  <si>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</si>
  <si>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</si>
  <si>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</si>
  <si>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</si>
  <si>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</si>
  <si>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</si>
  <si>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</si>
  <si>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</si>
  <si>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</si>
  <si>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</si>
  <si>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</si>
  <si>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</si>
  <si>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</si>
  <si>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</si>
  <si>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</si>
  <si>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</si>
  <si>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</si>
  <si>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</si>
  <si>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</si>
  <si>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</si>
  <si>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</si>
  <si>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</si>
  <si>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</si>
  <si>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</si>
  <si>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</si>
  <si>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</si>
  <si>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</si>
  <si>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</si>
  <si>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</si>
  <si>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</si>
  <si>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</si>
  <si>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</si>
  <si>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</si>
  <si>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</si>
  <si>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</si>
  <si>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</si>
  <si>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</si>
  <si>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</si>
  <si>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</si>
  <si>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</si>
  <si>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</si>
  <si>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</si>
  <si>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</si>
  <si>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</si>
  <si>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</si>
  <si>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</si>
  <si>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</si>
  <si>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</si>
  <si>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</si>
  <si>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</si>
  <si>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</si>
  <si>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</si>
  <si>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</si>
  <si>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</si>
  <si>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</si>
  <si>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</si>
  <si>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</si>
  <si>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</si>
  <si>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</si>
  <si>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</si>
  <si>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</si>
  <si>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</si>
  <si>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</si>
  <si>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</si>
  <si>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</si>
  <si>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</si>
  <si>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</si>
  <si>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</si>
  <si>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</si>
  <si>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</si>
  <si>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</si>
  <si>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</si>
  <si>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</si>
  <si>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</si>
  <si>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</si>
  <si>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</si>
  <si>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</si>
  <si>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</si>
  <si>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</si>
  <si>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</si>
  <si>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</si>
  <si>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</si>
  <si>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</si>
  <si>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</si>
  <si>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</si>
  <si>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</si>
  <si>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</si>
  <si>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</si>
  <si>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</si>
  <si>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</si>
  <si>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</si>
  <si>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</si>
  <si>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</si>
  <si>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</si>
  <si>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</si>
  <si>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</si>
  <si>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</si>
  <si>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</si>
  <si>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</si>
  <si>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</si>
  <si>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</si>
  <si>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</si>
  <si>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</si>
  <si>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</si>
  <si>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</si>
  <si>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</si>
  <si>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</si>
  <si>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</si>
  <si>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</si>
  <si>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</si>
  <si>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</si>
  <si>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</si>
  <si>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</si>
  <si>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</si>
  <si>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</si>
  <si>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</si>
  <si>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</si>
  <si>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</si>
  <si>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</si>
  <si>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</si>
  <si>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</si>
  <si>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</si>
  <si>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</si>
  <si>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</si>
  <si>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</si>
  <si>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</si>
  <si>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</si>
  <si>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</si>
  <si>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</si>
  <si>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</si>
  <si>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</si>
  <si>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</si>
  <si>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</si>
  <si>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</si>
  <si>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</si>
  <si>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</si>
  <si>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</si>
  <si>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</si>
  <si>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</si>
  <si>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</si>
  <si>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</si>
  <si>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</si>
  <si>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</si>
  <si>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</si>
  <si>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</si>
  <si>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</si>
  <si>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</si>
  <si>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</si>
  <si>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</si>
  <si>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</si>
  <si>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</si>
  <si>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</si>
  <si>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</si>
  <si>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</si>
  <si>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</si>
  <si>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</si>
  <si>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</si>
  <si>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</si>
  <si>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</si>
  <si>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</si>
  <si>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</si>
  <si>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</si>
  <si>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</si>
  <si>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</si>
  <si>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</si>
  <si>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</si>
  <si>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</si>
  <si>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</si>
  <si>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</si>
  <si>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</si>
  <si>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</si>
  <si>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</si>
  <si>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</si>
  <si>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</si>
  <si>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</si>
  <si>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</si>
  <si>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</si>
  <si>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</si>
  <si>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</si>
  <si>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</si>
  <si>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</si>
  <si>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</si>
  <si>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</si>
  <si>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</si>
  <si>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</si>
  <si>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</si>
  <si>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</si>
  <si>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</si>
  <si>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</si>
  <si>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</si>
  <si>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</si>
  <si>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</si>
  <si>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</si>
  <si>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</si>
  <si>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</si>
  <si>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</si>
  <si>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</si>
  <si>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</si>
  <si>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</si>
  <si>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</si>
  <si>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</si>
  <si>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</si>
  <si>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</si>
  <si>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</si>
  <si>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</si>
  <si>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</si>
  <si>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</si>
  <si>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</si>
  <si>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</si>
  <si>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</si>
  <si>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</si>
  <si>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</si>
  <si>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</si>
  <si>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</si>
  <si>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</si>
  <si>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</si>
  <si>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</si>
  <si>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</si>
  <si>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</si>
  <si>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</si>
  <si>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</si>
  <si>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</si>
  <si>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</si>
  <si>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</si>
  <si>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</si>
  <si>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</si>
  <si>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</si>
  <si>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</si>
  <si>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</si>
  <si>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</si>
  <si>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</si>
  <si>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</si>
  <si>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</si>
  <si>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</si>
  <si>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</si>
  <si>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</si>
  <si>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</si>
  <si>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</si>
  <si>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</si>
  <si>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</si>
  <si>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</si>
  <si>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</si>
  <si>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</si>
  <si>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</si>
  <si>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</si>
  <si>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</si>
  <si>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</si>
  <si>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</si>
  <si>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</si>
  <si>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</si>
  <si>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</si>
  <si>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</si>
  <si>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</si>
  <si>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</si>
  <si>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</si>
  <si>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</si>
  <si>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</si>
  <si>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</si>
  <si>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</si>
  <si>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</si>
  <si>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</si>
  <si>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</si>
  <si>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</si>
  <si>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</si>
  <si>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</si>
  <si>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</si>
  <si>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</si>
  <si>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</si>
  <si>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</si>
  <si>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</si>
  <si>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</si>
  <si>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</si>
  <si>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</si>
  <si>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</si>
  <si>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</si>
  <si>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</si>
  <si>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</si>
  <si>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</si>
  <si>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</si>
  <si>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</si>
  <si>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</si>
  <si>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</si>
  <si>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</si>
  <si>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</si>
  <si>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</si>
  <si>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</si>
  <si>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</si>
  <si>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</si>
  <si>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</si>
  <si>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</si>
  <si>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</si>
  <si>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</si>
  <si>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</si>
  <si>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</si>
  <si>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</si>
  <si>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</si>
  <si>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</si>
  <si>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</si>
  <si>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</si>
  <si>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</si>
  <si>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</si>
  <si>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</si>
  <si>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</si>
  <si>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</si>
  <si>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</si>
  <si>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</si>
  <si>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</si>
  <si>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</si>
  <si>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</si>
  <si>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</si>
  <si>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</si>
  <si>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</si>
  <si>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</si>
  <si>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</si>
  <si>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</si>
  <si>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</si>
  <si>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</si>
  <si>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</si>
  <si>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</si>
  <si>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</si>
  <si>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</si>
  <si>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</si>
  <si>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</si>
  <si>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</si>
  <si>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</si>
  <si>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</si>
  <si>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</si>
  <si>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</si>
  <si>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</si>
  <si>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</si>
  <si>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</si>
  <si>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</si>
  <si>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</si>
  <si>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</si>
  <si>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</si>
  <si>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</si>
  <si>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</si>
  <si>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</si>
  <si>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</si>
  <si>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</si>
  <si>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</si>
  <si>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</si>
  <si>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</si>
  <si>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</si>
  <si>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</si>
  <si>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</si>
  <si>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</si>
  <si>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</si>
  <si>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</si>
  <si>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</si>
  <si>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</si>
  <si>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</si>
  <si>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</si>
  <si>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</si>
  <si>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</si>
  <si>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</si>
  <si>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</si>
  <si>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</si>
  <si>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</si>
  <si>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</si>
  <si>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</si>
  <si>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</si>
  <si>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</si>
  <si>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</si>
  <si>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</si>
  <si>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</si>
  <si>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</si>
  <si>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</si>
  <si>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</si>
  <si>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</si>
  <si>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</si>
  <si>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</si>
  <si>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</si>
  <si>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</si>
  <si>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</si>
  <si>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</si>
  <si>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</si>
  <si>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</si>
  <si>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</si>
  <si>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</si>
  <si>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</si>
  <si>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</si>
  <si>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</si>
  <si>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</si>
  <si>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</si>
  <si>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</si>
  <si>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</si>
  <si>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</si>
  <si>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</si>
  <si>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</si>
  <si>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</si>
  <si>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</si>
  <si>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</si>
  <si>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</si>
  <si>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</si>
  <si>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</si>
  <si>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</si>
  <si>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</si>
  <si>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</si>
  <si>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</si>
  <si>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</si>
  <si>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</si>
  <si>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</si>
  <si>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</si>
  <si>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</si>
  <si>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</si>
  <si>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</si>
  <si>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</si>
  <si>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</si>
  <si>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</si>
  <si>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</si>
  <si>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</si>
  <si>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</si>
  <si>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</si>
  <si>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</si>
  <si>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</si>
  <si>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</si>
  <si>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</si>
  <si>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</si>
  <si>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</si>
  <si>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</si>
  <si>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</si>
  <si>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</si>
  <si>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</si>
  <si>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</si>
  <si>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</si>
  <si>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</si>
  <si>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</si>
  <si>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</si>
  <si>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</si>
  <si>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</si>
  <si>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</si>
  <si>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</si>
  <si>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</si>
  <si>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</si>
  <si>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</si>
  <si>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</si>
  <si>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</si>
  <si>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</si>
  <si>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</si>
  <si>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</si>
  <si>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</si>
  <si>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</si>
  <si>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</si>
  <si>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</si>
  <si>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</si>
  <si>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</si>
  <si>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</si>
  <si>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</si>
  <si>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</si>
  <si>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</si>
  <si>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</si>
  <si>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</si>
  <si>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</si>
  <si>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</si>
  <si>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</si>
  <si>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</si>
  <si>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</si>
  <si>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</si>
  <si>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</si>
  <si>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</si>
  <si>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</si>
  <si>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</si>
  <si>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</si>
  <si>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</si>
  <si>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</si>
  <si>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</si>
  <si>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</si>
  <si>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</si>
  <si>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</si>
  <si>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</si>
  <si>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</si>
  <si>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</si>
  <si>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</si>
  <si>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</si>
  <si>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</si>
  <si>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</si>
  <si>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</si>
  <si>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</si>
  <si>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</si>
  <si>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</si>
  <si>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</si>
  <si>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</si>
  <si>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</si>
  <si>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</si>
  <si>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</si>
  <si>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</si>
  <si>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</si>
  <si>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</si>
  <si>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</si>
  <si>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</si>
  <si>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</si>
  <si>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</si>
  <si>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</si>
  <si>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</si>
  <si>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</si>
  <si>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</si>
  <si>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</si>
  <si>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</si>
  <si>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</si>
  <si>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</si>
  <si>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</si>
  <si>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</si>
  <si>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</si>
  <si>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</si>
  <si>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</si>
  <si>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</si>
  <si>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</si>
  <si>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</si>
  <si>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</si>
  <si>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</si>
  <si>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</si>
  <si>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</si>
  <si>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</si>
  <si>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</si>
  <si>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</si>
  <si>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</si>
  <si>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</si>
  <si>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</si>
  <si>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</si>
  <si>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</si>
  <si>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</si>
  <si>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</si>
  <si>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</si>
  <si>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</si>
  <si>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</si>
  <si>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</si>
  <si>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</si>
  <si>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</si>
  <si>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</si>
  <si>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</si>
  <si>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</si>
  <si>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</si>
  <si>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</si>
  <si>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</si>
  <si>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</si>
  <si>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</si>
  <si>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</si>
  <si>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</si>
  <si>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</si>
  <si>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</si>
  <si>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</si>
  <si>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</si>
  <si>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</si>
  <si>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</si>
  <si>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</si>
  <si>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</si>
  <si>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</si>
  <si>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</si>
  <si>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</si>
  <si>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</si>
  <si>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</si>
  <si>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</si>
  <si>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</si>
  <si>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</si>
  <si>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</si>
  <si>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</si>
  <si>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</si>
  <si>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</si>
  <si>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</si>
  <si>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</si>
  <si>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</si>
  <si>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</si>
  <si>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</si>
  <si>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</si>
  <si>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</si>
  <si>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</si>
  <si>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</si>
  <si>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</si>
  <si>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</si>
  <si>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</si>
  <si>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</si>
  <si>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</si>
  <si>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</si>
  <si>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</si>
  <si>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</si>
  <si>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</si>
  <si>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</si>
  <si>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</si>
  <si>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</si>
  <si>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</si>
  <si>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</si>
  <si>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</si>
  <si>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</si>
  <si>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</si>
  <si>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</si>
  <si>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</si>
  <si>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</si>
  <si>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</si>
  <si>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</si>
  <si>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</si>
  <si>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</si>
  <si>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</si>
  <si>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</si>
  <si>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</si>
  <si>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</si>
  <si>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</si>
  <si>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</si>
  <si>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</si>
  <si>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</si>
  <si>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</si>
  <si>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</si>
  <si>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</si>
  <si>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</si>
  <si>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</si>
  <si>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</si>
  <si>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</si>
  <si>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</si>
  <si>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</si>
  <si>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</si>
  <si>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</si>
  <si>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</si>
  <si>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</si>
  <si>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</si>
  <si>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</si>
  <si>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</si>
  <si>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</si>
  <si>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</si>
  <si>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</si>
  <si>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</si>
  <si>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</si>
  <si>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</si>
  <si>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</si>
  <si>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</si>
  <si>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</si>
  <si>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</si>
  <si>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</si>
  <si>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</si>
  <si>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</si>
  <si>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</si>
  <si>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</si>
  <si>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</si>
  <si>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</si>
  <si>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</si>
  <si>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</si>
  <si>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</si>
  <si>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</si>
  <si>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</si>
  <si>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</si>
  <si>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</si>
  <si>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</si>
  <si>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</si>
  <si>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</si>
  <si>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</si>
  <si>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</si>
  <si>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</si>
  <si>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</si>
  <si>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</si>
  <si>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</si>
  <si>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</si>
  <si>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</si>
  <si>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</si>
  <si>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</si>
  <si>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</si>
  <si>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</si>
  <si>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</si>
  <si>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</si>
  <si>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</si>
  <si>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</si>
  <si>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</si>
  <si>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</si>
  <si>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</si>
  <si>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</si>
  <si>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</si>
  <si>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</si>
  <si>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</si>
  <si>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</si>
  <si>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</si>
  <si>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</si>
  <si>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</si>
  <si>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</si>
  <si>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</si>
  <si>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</si>
  <si>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</si>
  <si>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</si>
  <si>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</si>
  <si>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</si>
  <si>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</si>
  <si>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</si>
  <si>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</si>
  <si>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</si>
  <si>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</si>
  <si>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</si>
  <si>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</si>
  <si>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</si>
  <si>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</si>
  <si>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</si>
  <si>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</si>
  <si>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</si>
  <si>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</si>
  <si>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</si>
  <si>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</si>
  <si>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</si>
  <si>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</si>
  <si>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</si>
  <si>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</si>
  <si>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</si>
  <si>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</si>
  <si>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</si>
  <si>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</si>
  <si>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</si>
  <si>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</si>
  <si>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</si>
  <si>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</si>
  <si>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</si>
  <si>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</si>
  <si>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</si>
  <si>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</si>
  <si>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</si>
  <si>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</si>
  <si>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</si>
  <si>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</si>
  <si>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</si>
  <si>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</si>
  <si>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</si>
  <si>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</si>
  <si>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</si>
  <si>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</si>
  <si>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</si>
  <si>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</si>
  <si>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</si>
  <si>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</si>
  <si>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</si>
  <si>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</si>
  <si>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</si>
  <si>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</si>
  <si>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</si>
  <si>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</si>
  <si>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</si>
  <si>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</si>
  <si>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</si>
  <si>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</si>
  <si>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</si>
  <si>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</si>
  <si>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</si>
  <si>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</si>
  <si>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</si>
  <si>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</si>
  <si>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</si>
  <si>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</si>
  <si>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</si>
  <si>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</si>
  <si>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</si>
  <si>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</si>
  <si>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</si>
  <si>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</si>
  <si>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</si>
  <si>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</si>
  <si>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</si>
  <si>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</si>
  <si>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</si>
  <si>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</si>
  <si>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</si>
  <si>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</si>
  <si>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</si>
  <si>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</si>
  <si>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</si>
  <si>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</si>
  <si>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</si>
  <si>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</si>
  <si>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</si>
  <si>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</si>
  <si>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</si>
  <si>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</si>
  <si>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</si>
  <si>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</si>
  <si>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</si>
  <si>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</si>
  <si>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</si>
  <si>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</si>
  <si>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</si>
  <si>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</si>
  <si>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</si>
  <si>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</si>
  <si>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</si>
  <si>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</si>
  <si>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</si>
  <si>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</si>
  <si>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</si>
  <si>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</si>
  <si>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</si>
  <si>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</si>
  <si>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</si>
  <si>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</si>
  <si>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</si>
  <si>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</si>
  <si>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</si>
  <si>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</si>
  <si>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</si>
  <si>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</si>
  <si>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</si>
  <si>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</si>
  <si>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</si>
  <si>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</si>
  <si>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</si>
  <si>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</si>
  <si>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</si>
  <si>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</si>
  <si>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</si>
  <si>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</si>
  <si>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</si>
  <si>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</si>
  <si>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</si>
  <si>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</si>
  <si>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</si>
  <si>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</si>
  <si>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</si>
  <si>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</si>
  <si>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</si>
  <si>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</si>
  <si>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</si>
  <si>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</si>
  <si>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</si>
  <si>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</si>
  <si>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</si>
  <si>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</si>
  <si>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</si>
  <si>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</si>
  <si>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</si>
  <si>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</si>
  <si>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</si>
  <si>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</si>
  <si>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</si>
  <si>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</si>
  <si>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</si>
  <si>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</si>
  <si>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</si>
  <si>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</si>
  <si>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</si>
  <si>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</si>
  <si>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</si>
  <si>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</si>
  <si>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</si>
  <si>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</si>
  <si>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</si>
  <si>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</si>
  <si>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</si>
  <si>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</si>
  <si>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</si>
  <si>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</si>
  <si>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</si>
  <si>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</si>
  <si>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</si>
  <si>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</si>
  <si>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</si>
  <si>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</si>
  <si>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</si>
  <si>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</si>
  <si>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</si>
  <si>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</si>
  <si>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</si>
  <si>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</si>
  <si>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</si>
  <si>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</si>
  <si>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</si>
  <si>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</si>
  <si>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</si>
  <si>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</si>
  <si>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</si>
  <si>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</si>
  <si>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</si>
  <si>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</si>
  <si>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</si>
  <si>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</si>
  <si>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</si>
  <si>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</si>
  <si>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</si>
  <si>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</si>
  <si>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</si>
  <si>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</si>
  <si>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</si>
  <si>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</si>
  <si>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</si>
  <si>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</si>
  <si>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</si>
  <si>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</si>
  <si>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</si>
  <si>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</si>
  <si>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</si>
  <si>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</si>
  <si>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</si>
  <si>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</si>
  <si>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</si>
  <si>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</si>
  <si>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</si>
  <si>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</si>
  <si>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</si>
  <si>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</si>
  <si>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</si>
  <si>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</si>
  <si>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</si>
  <si>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</si>
  <si>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</si>
  <si>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</si>
  <si>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</si>
  <si>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</si>
  <si>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</si>
  <si>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</si>
  <si>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</si>
  <si>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</si>
  <si>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</si>
  <si>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</si>
  <si>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</si>
  <si>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</si>
  <si>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</si>
  <si>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</si>
  <si>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</si>
  <si>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</si>
  <si>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</si>
  <si>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</si>
  <si>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</si>
  <si>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</si>
  <si>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</si>
  <si>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</si>
  <si>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</si>
  <si>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</si>
  <si>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</si>
  <si>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</si>
  <si>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</si>
  <si>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</si>
  <si>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</si>
  <si>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</si>
  <si>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</si>
  <si>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</si>
  <si>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</si>
  <si>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</si>
  <si>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</si>
  <si>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</si>
  <si>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</si>
  <si>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</si>
  <si>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</si>
  <si>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</si>
  <si>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</si>
  <si>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</si>
  <si>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</si>
  <si>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</si>
  <si>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</si>
  <si>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</si>
  <si>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</si>
  <si>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</si>
  <si>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</si>
  <si>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</si>
  <si>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</si>
  <si>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</si>
  <si>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</si>
  <si>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</si>
  <si>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</si>
  <si>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</si>
  <si>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</si>
  <si>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</si>
  <si>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</si>
  <si>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</si>
  <si>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</si>
  <si>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</si>
  <si>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</si>
  <si>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</si>
  <si>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</si>
  <si>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</si>
  <si>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</si>
  <si>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</si>
  <si>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</si>
  <si>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</si>
  <si>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</si>
  <si>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</si>
  <si>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</si>
  <si>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</si>
  <si>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</si>
  <si>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</si>
  <si>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</si>
  <si>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</si>
  <si>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</si>
  <si>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</si>
  <si>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</si>
  <si>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</si>
  <si>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</si>
  <si>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</si>
  <si>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</si>
  <si>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</si>
  <si>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</si>
  <si>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</si>
  <si>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</si>
  <si>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</si>
  <si>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</si>
  <si>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</si>
  <si>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</si>
  <si>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</si>
  <si>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</si>
  <si>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</si>
  <si>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</si>
  <si>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</si>
  <si>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</si>
  <si>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</si>
  <si>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</si>
  <si>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</si>
  <si>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</si>
  <si>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</si>
  <si>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</si>
  <si>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</si>
  <si>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</si>
  <si>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</si>
  <si>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</si>
  <si>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</si>
  <si>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</si>
  <si>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</si>
  <si>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</si>
  <si>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</si>
  <si>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</si>
  <si>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</si>
  <si>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</si>
  <si>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</si>
  <si>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</si>
  <si>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</si>
  <si>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</si>
  <si>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</si>
  <si>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</si>
  <si>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</si>
  <si>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</si>
  <si>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</si>
  <si>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</si>
  <si>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</si>
  <si>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</si>
  <si>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</si>
  <si>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</si>
  <si>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</si>
  <si>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</si>
  <si>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</si>
  <si>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</si>
  <si>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</si>
  <si>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</si>
  <si>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</si>
  <si>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</si>
  <si>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</si>
  <si>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</si>
  <si>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</si>
  <si>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</si>
  <si>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</si>
  <si>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</si>
  <si>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</si>
  <si>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</si>
  <si>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</si>
  <si>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</si>
  <si>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</si>
  <si>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</si>
  <si>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</si>
  <si>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</si>
  <si>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</si>
  <si>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</si>
  <si>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</si>
  <si>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</si>
  <si>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</si>
  <si>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</si>
  <si>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</si>
  <si>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</si>
  <si>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</si>
  <si>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</si>
  <si>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</si>
  <si>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</si>
  <si>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</si>
  <si>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</si>
  <si>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</si>
  <si>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</si>
  <si>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</si>
  <si>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</si>
  <si>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</si>
  <si>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</si>
  <si>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</si>
  <si>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</si>
  <si>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</si>
  <si>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</si>
  <si>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</si>
  <si>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</si>
  <si>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</si>
  <si>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</si>
  <si>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</si>
  <si>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</si>
  <si>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</si>
  <si>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</si>
  <si>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</si>
  <si>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</si>
  <si>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</si>
  <si>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</si>
  <si>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</si>
  <si>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</si>
  <si>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</si>
  <si>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</si>
  <si>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</si>
  <si>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</si>
  <si>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</si>
  <si>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</si>
  <si>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</si>
  <si>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</si>
  <si>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</si>
  <si>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</si>
  <si>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</si>
  <si>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</si>
  <si>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</si>
  <si>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</si>
  <si>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</si>
  <si>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</si>
  <si>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</si>
  <si>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</si>
  <si>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</si>
  <si>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</si>
  <si>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</si>
  <si>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</si>
  <si>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</si>
  <si>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</si>
  <si>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</si>
  <si>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</si>
  <si>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</si>
  <si>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</si>
  <si>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</si>
  <si>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</si>
  <si>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</si>
  <si>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</si>
  <si>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</si>
  <si>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</si>
  <si>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</si>
  <si>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</si>
  <si>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</si>
  <si>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</si>
  <si>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</si>
  <si>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</si>
  <si>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</si>
  <si>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</si>
  <si>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</si>
  <si>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</si>
  <si>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</si>
  <si>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</si>
  <si>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</si>
  <si>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</si>
  <si>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</si>
  <si>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</si>
  <si>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</si>
  <si>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</si>
  <si>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</si>
  <si>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</si>
  <si>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</si>
  <si>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</si>
  <si>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</si>
  <si>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</si>
  <si>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</si>
  <si>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</si>
  <si>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</si>
  <si>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</si>
  <si>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</si>
  <si>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</si>
  <si>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</si>
  <si>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</si>
  <si>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</si>
  <si>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</si>
  <si>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</si>
  <si>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</si>
  <si>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</si>
  <si>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</si>
  <si>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</si>
  <si>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</si>
  <si>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</si>
  <si>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</si>
  <si>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</si>
  <si>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</si>
  <si>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</si>
  <si>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</si>
  <si>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</si>
  <si>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</si>
  <si>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</si>
  <si>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</si>
  <si>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</si>
  <si>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</si>
  <si>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</si>
  <si>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</si>
  <si>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</si>
  <si>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</si>
  <si>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</si>
  <si>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</si>
  <si>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</si>
  <si>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</si>
  <si>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</si>
  <si>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</si>
  <si>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</si>
  <si>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</si>
  <si>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</si>
  <si>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</si>
  <si>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</si>
  <si>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</si>
  <si>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</si>
  <si>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</si>
  <si>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</si>
  <si>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</si>
  <si>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</si>
  <si>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</si>
  <si>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</si>
  <si>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</si>
  <si>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</si>
  <si>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</si>
  <si>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</si>
  <si>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</si>
  <si>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</si>
  <si>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</si>
  <si>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</si>
  <si>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</si>
  <si>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</si>
  <si>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</si>
  <si>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</si>
  <si>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</si>
  <si>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</si>
  <si>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</si>
  <si>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</si>
  <si>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</si>
  <si>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</si>
  <si>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</si>
  <si>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</si>
  <si>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</si>
  <si>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</si>
  <si>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</si>
  <si>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</si>
  <si>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</si>
  <si>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</si>
  <si>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</si>
  <si>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</si>
  <si>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</si>
  <si>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</si>
  <si>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</si>
  <si>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</si>
  <si>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</si>
  <si>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</si>
  <si>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</si>
  <si>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</si>
  <si>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</si>
  <si>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</si>
  <si>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</si>
  <si>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</si>
  <si>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</si>
  <si>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</si>
  <si>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</si>
  <si>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</si>
  <si>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</si>
  <si>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</si>
  <si>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</si>
  <si>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</si>
  <si>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</si>
  <si>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</si>
  <si>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</si>
  <si>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</si>
  <si>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</si>
  <si>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</si>
  <si>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</si>
  <si>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</si>
  <si>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</si>
  <si>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</si>
  <si>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</si>
  <si>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</si>
  <si>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</si>
  <si>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</si>
  <si>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</si>
  <si>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</si>
  <si>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</si>
  <si>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</si>
  <si>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</si>
  <si>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</si>
  <si>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</si>
  <si>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</si>
  <si>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</si>
  <si>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</si>
  <si>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</si>
  <si>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</si>
  <si>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</si>
  <si>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</si>
  <si>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</si>
  <si>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</si>
  <si>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</si>
  <si>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</si>
  <si>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</si>
  <si>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</si>
  <si>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</si>
  <si>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</si>
  <si>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</si>
  <si>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</si>
  <si>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</si>
  <si>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</si>
  <si>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</si>
  <si>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</si>
  <si>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</si>
  <si>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</si>
  <si>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</si>
  <si>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</si>
  <si>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</si>
  <si>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</si>
  <si>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</si>
  <si>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</si>
  <si>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</si>
  <si>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</si>
  <si>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</si>
  <si>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</si>
  <si>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</si>
  <si>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</si>
  <si>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</si>
  <si>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</si>
  <si>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</si>
  <si>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</si>
  <si>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</si>
  <si>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</si>
  <si>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</si>
  <si>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</si>
  <si>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</si>
  <si>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</si>
  <si>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</si>
  <si>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</si>
  <si>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</si>
  <si>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</si>
  <si>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</si>
  <si>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</si>
  <si>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</si>
  <si>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</si>
  <si>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</si>
  <si>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</si>
  <si>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</si>
  <si>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</si>
  <si>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</si>
  <si>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</si>
  <si>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</si>
  <si>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</si>
  <si>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</si>
  <si>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</si>
  <si>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</si>
  <si>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</si>
  <si>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</si>
  <si>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</si>
  <si>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</si>
  <si>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</si>
  <si>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</si>
  <si>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</si>
  <si>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</si>
  <si>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</si>
  <si>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</si>
  <si>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</si>
  <si>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</si>
  <si>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</si>
  <si>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</si>
  <si>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</si>
  <si>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</si>
  <si>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</si>
  <si>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</si>
  <si>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</si>
  <si>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</si>
  <si>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</si>
  <si>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</si>
  <si>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</si>
  <si>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</si>
  <si>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</si>
  <si>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</si>
  <si>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</si>
  <si>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</si>
  <si>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</si>
  <si>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</si>
  <si>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</si>
  <si>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</si>
  <si>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</si>
  <si>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</si>
  <si>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</si>
  <si>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</si>
  <si>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</si>
  <si>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</si>
  <si>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</si>
  <si>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</si>
  <si>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</si>
  <si>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</si>
  <si>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</si>
  <si>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</si>
  <si>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</si>
  <si>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</si>
  <si>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</si>
  <si>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</si>
  <si>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</si>
  <si>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</si>
  <si>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</si>
  <si>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</si>
  <si>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</si>
  <si>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</si>
  <si>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</si>
  <si>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</si>
  <si>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</si>
  <si>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</si>
  <si>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</si>
  <si>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</si>
  <si>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</si>
  <si>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</si>
  <si>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</si>
  <si>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</si>
  <si>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</si>
  <si>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</si>
  <si>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</si>
  <si>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</si>
  <si>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</si>
  <si>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</si>
  <si>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</si>
  <si>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</si>
  <si>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</si>
  <si>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</si>
  <si>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</si>
  <si>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</si>
  <si>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</si>
  <si>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</si>
  <si>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</si>
  <si>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</si>
  <si>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</si>
  <si>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</si>
  <si>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</si>
  <si>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</si>
  <si>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</si>
  <si>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</si>
  <si>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</si>
  <si>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</si>
  <si>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</si>
  <si>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</si>
  <si>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</si>
  <si>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</si>
  <si>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</si>
  <si>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</si>
  <si>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</si>
  <si>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</si>
  <si>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</si>
  <si>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</si>
  <si>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</si>
  <si>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</si>
  <si>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</si>
  <si>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</si>
  <si>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</si>
  <si>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</si>
  <si>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</si>
  <si>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</si>
  <si>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</si>
  <si>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</si>
  <si>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</si>
  <si>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</si>
  <si>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</si>
  <si>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</si>
  <si>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</si>
  <si>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</si>
  <si>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</si>
  <si>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</si>
  <si>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</si>
  <si>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</si>
  <si>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</si>
  <si>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</si>
  <si>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</si>
  <si>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</si>
  <si>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</si>
  <si>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</si>
  <si>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</si>
  <si>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</si>
  <si>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</si>
  <si>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</si>
  <si>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</si>
  <si>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</si>
  <si>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</si>
  <si>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</si>
  <si>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</si>
  <si>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</si>
  <si>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</si>
  <si>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</si>
  <si>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</si>
  <si>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</si>
  <si>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</si>
  <si>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</si>
  <si>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</si>
  <si>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</si>
  <si>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</si>
  <si>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</si>
  <si>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</si>
  <si>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</si>
  <si>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</si>
  <si>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</si>
  <si>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</si>
  <si>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</si>
  <si>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</si>
  <si>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</si>
  <si>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</si>
  <si>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</si>
  <si>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</si>
  <si>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</si>
  <si>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</si>
  <si>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</si>
  <si>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</si>
  <si>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</si>
  <si>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</si>
  <si>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</si>
  <si>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</si>
  <si>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</si>
  <si>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</si>
  <si>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</si>
  <si>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</si>
  <si>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</si>
  <si>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</si>
  <si>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</si>
  <si>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</si>
  <si>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</si>
  <si>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</si>
  <si>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</si>
  <si>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</si>
  <si>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</si>
  <si>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</si>
  <si>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</si>
  <si>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</si>
  <si>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</si>
  <si>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</si>
  <si>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</si>
  <si>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</si>
  <si>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</si>
  <si>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</si>
  <si>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</si>
  <si>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</si>
  <si>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</si>
  <si>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</si>
  <si>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</si>
  <si>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</si>
  <si>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</si>
  <si>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</si>
  <si>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</si>
  <si>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</si>
  <si>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</si>
  <si>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</si>
  <si>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</si>
  <si>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</si>
  <si>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</si>
  <si>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</si>
  <si>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</si>
  <si>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</si>
  <si>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</si>
  <si>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</si>
  <si>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</si>
  <si>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</si>
  <si>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</si>
  <si>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</si>
  <si>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</si>
  <si>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</si>
  <si>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</si>
  <si>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</si>
  <si>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</si>
  <si>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</si>
  <si>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</si>
  <si>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</si>
  <si>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</si>
  <si>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</si>
  <si>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</si>
  <si>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</si>
  <si>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</si>
  <si>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</si>
  <si>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</si>
  <si>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</si>
  <si>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</si>
  <si>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</si>
  <si>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</si>
  <si>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</si>
  <si>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</si>
  <si>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</si>
  <si>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</si>
  <si>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</si>
  <si>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</si>
  <si>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</si>
  <si>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</si>
  <si>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</si>
  <si>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</si>
  <si>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</si>
  <si>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</si>
  <si>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</si>
  <si>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</si>
  <si>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</si>
  <si>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</si>
  <si>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</si>
  <si>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</si>
  <si>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</si>
  <si>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</si>
  <si>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</si>
  <si>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</si>
  <si>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</si>
  <si>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</si>
  <si>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</si>
  <si>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</si>
  <si>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</si>
  <si>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</si>
  <si>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</si>
  <si>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</si>
  <si>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</si>
  <si>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</si>
  <si>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</si>
  <si>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</si>
  <si>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</si>
  <si>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</si>
  <si>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</si>
  <si>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</si>
  <si>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</si>
  <si>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</si>
  <si>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</si>
  <si>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</si>
  <si>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</si>
  <si>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</si>
  <si>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</si>
  <si>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</si>
  <si>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</si>
  <si>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</si>
  <si>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</si>
  <si>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</si>
  <si>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</si>
  <si>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</si>
  <si>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</si>
  <si>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</si>
  <si>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</si>
  <si>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</si>
  <si>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</si>
  <si>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</si>
  <si>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</si>
  <si>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</si>
  <si>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</si>
  <si>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</si>
  <si>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</si>
  <si>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</si>
  <si>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</si>
  <si>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</si>
  <si>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</si>
  <si>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</si>
  <si>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</si>
  <si>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</si>
  <si>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</si>
  <si>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</si>
  <si>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</si>
  <si>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</si>
  <si>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</si>
  <si>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</si>
  <si>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</si>
  <si>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</si>
  <si>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</si>
  <si>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</si>
  <si>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</si>
  <si>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</si>
  <si>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</si>
  <si>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</si>
  <si>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</si>
  <si>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</si>
  <si>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</si>
  <si>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</si>
  <si>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</si>
  <si>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</si>
  <si>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</si>
  <si>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</si>
  <si>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</si>
  <si>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</si>
  <si>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</si>
  <si>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</si>
  <si>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</si>
  <si>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</si>
  <si>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</si>
  <si>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</si>
  <si>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</si>
  <si>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</si>
  <si>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</si>
  <si>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</si>
  <si>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</si>
  <si>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</si>
  <si>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</si>
  <si>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</si>
  <si>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</si>
  <si>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</si>
  <si>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</si>
  <si>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</si>
  <si>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</si>
  <si>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</si>
  <si>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</si>
  <si>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</si>
  <si>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</si>
  <si>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</si>
  <si>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</si>
  <si>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</si>
  <si>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</si>
  <si>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</si>
  <si>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</si>
  <si>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</si>
  <si>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</si>
  <si>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</si>
  <si>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</si>
  <si>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</si>
  <si>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</si>
  <si>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</si>
  <si>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</si>
  <si>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</si>
  <si>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</si>
  <si>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</si>
  <si>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</si>
  <si>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</si>
  <si>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</si>
  <si>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</si>
  <si>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</si>
  <si>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</si>
  <si>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</si>
  <si>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</si>
  <si>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</si>
  <si>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</si>
  <si>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</si>
  <si>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</si>
  <si>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</si>
  <si>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</si>
  <si>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</si>
  <si>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</si>
  <si>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</si>
  <si>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</si>
  <si>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</si>
  <si>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</si>
  <si>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</si>
  <si>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</si>
  <si>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</si>
  <si>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</si>
  <si>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</si>
  <si>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</si>
  <si>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</si>
  <si>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</si>
  <si>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</si>
  <si>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</si>
  <si>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</si>
  <si>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</si>
  <si>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</si>
  <si>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</si>
  <si>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</si>
  <si>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</si>
  <si>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</si>
  <si>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</si>
  <si>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</si>
  <si>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</si>
  <si>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</si>
  <si>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</si>
  <si>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</si>
  <si>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</si>
  <si>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</si>
  <si>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</si>
  <si>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</si>
  <si>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</si>
  <si>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</si>
  <si>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</si>
  <si>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</si>
  <si>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</si>
  <si>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</si>
  <si>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</si>
  <si>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</si>
  <si>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</si>
  <si>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</si>
  <si>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</si>
  <si>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</si>
  <si>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</si>
  <si>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</si>
  <si>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</si>
  <si>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</si>
  <si>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</si>
  <si>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</si>
  <si>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</si>
  <si>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</si>
  <si>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</si>
  <si>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</si>
  <si>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</si>
  <si>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</si>
  <si>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</si>
  <si>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</si>
  <si>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</si>
  <si>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</si>
  <si>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</si>
  <si>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</si>
  <si>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</si>
  <si>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</si>
  <si>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</si>
  <si>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</si>
  <si>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</si>
  <si>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</si>
  <si>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</si>
  <si>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</si>
  <si>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</si>
  <si>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</si>
  <si>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</si>
  <si>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</si>
  <si>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</si>
  <si>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</si>
  <si>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</si>
  <si>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</si>
  <si>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</si>
  <si>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</si>
  <si>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</si>
  <si>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</si>
  <si>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</si>
  <si>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</si>
  <si>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</si>
  <si>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</si>
  <si>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</si>
  <si>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</si>
  <si>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</si>
  <si>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</si>
  <si>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</si>
  <si>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</si>
  <si>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</si>
  <si>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</si>
  <si>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</si>
  <si>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</si>
  <si>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</si>
  <si>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</si>
  <si>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</si>
  <si>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</si>
  <si>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</si>
  <si>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</si>
  <si>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</si>
  <si>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</si>
  <si>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</si>
  <si>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</si>
  <si>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</si>
  <si>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</si>
  <si>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</si>
  <si>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</si>
  <si>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</si>
  <si>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</si>
  <si>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</si>
  <si>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</si>
  <si>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</si>
  <si>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</si>
  <si>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</si>
  <si>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</si>
  <si>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</si>
  <si>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</si>
  <si>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</si>
  <si>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</si>
  <si>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</si>
  <si>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</si>
  <si>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</si>
  <si>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</si>
  <si>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</si>
  <si>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</si>
  <si>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</si>
  <si>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</si>
  <si>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</si>
  <si>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</si>
  <si>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</si>
  <si>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</si>
  <si>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</si>
  <si>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</si>
  <si>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</si>
  <si>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</si>
  <si>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</si>
  <si>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</si>
  <si>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</si>
  <si>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</si>
  <si>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</si>
  <si>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</si>
  <si>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</si>
  <si>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</si>
  <si>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</si>
  <si>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</si>
  <si>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</si>
  <si>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</si>
  <si>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</si>
  <si>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</si>
  <si>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</si>
  <si>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</si>
  <si>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</si>
  <si>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</si>
  <si>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</si>
  <si>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</si>
  <si>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</si>
  <si>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</si>
  <si>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</si>
  <si>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</si>
  <si>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</si>
  <si>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</si>
  <si>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</si>
  <si>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</si>
  <si>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</si>
  <si>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</si>
  <si>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</si>
  <si>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</si>
  <si>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</si>
  <si>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</si>
  <si>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</si>
  <si>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</si>
  <si>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</si>
  <si>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</si>
  <si>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</si>
  <si>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</si>
  <si>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</si>
  <si>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</si>
  <si>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</si>
  <si>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</si>
  <si>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</si>
  <si>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</si>
  <si>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</si>
  <si>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</si>
  <si>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</si>
  <si>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</si>
  <si>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</si>
  <si>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</si>
  <si>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</si>
  <si>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</si>
  <si>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</si>
  <si>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</si>
  <si>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</si>
  <si>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</si>
  <si>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</si>
  <si>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</si>
  <si>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</si>
  <si>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</si>
  <si>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</si>
  <si>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</si>
  <si>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</si>
  <si>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</si>
  <si>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</si>
  <si>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</si>
  <si>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</si>
  <si>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</si>
  <si>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</si>
  <si>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</si>
  <si>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</si>
  <si>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</si>
  <si>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</si>
  <si>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</si>
  <si>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</si>
  <si>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</si>
  <si>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</si>
  <si>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</si>
  <si>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</si>
  <si>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</si>
  <si>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</si>
  <si>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</si>
  <si>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</si>
  <si>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</si>
  <si>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</si>
  <si>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</si>
  <si>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</si>
  <si>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</si>
  <si>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</si>
  <si>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</si>
  <si>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</si>
  <si>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</si>
  <si>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</si>
  <si>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</si>
  <si>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</si>
  <si>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</si>
  <si>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</si>
  <si>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</si>
  <si>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</si>
  <si>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</si>
  <si>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</si>
  <si>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</si>
  <si>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</si>
  <si>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</si>
  <si>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</si>
  <si>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</si>
  <si>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</si>
  <si>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</si>
  <si>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</si>
  <si>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</si>
  <si>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</si>
  <si>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</si>
  <si>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</si>
  <si>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</si>
  <si>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</si>
  <si>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</si>
  <si>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</si>
  <si>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</si>
  <si>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</si>
  <si>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</si>
  <si>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</si>
  <si>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</si>
  <si>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</si>
  <si>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</si>
  <si>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</si>
  <si>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</si>
  <si>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</si>
  <si>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</si>
  <si>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</si>
  <si>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</si>
  <si>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</si>
  <si>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</si>
  <si>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</si>
  <si>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</si>
  <si>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</si>
  <si>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</si>
  <si>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</si>
  <si>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</si>
  <si>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</si>
  <si>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</si>
  <si>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</si>
  <si>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</si>
  <si>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</si>
  <si>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</si>
  <si>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</si>
  <si>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</si>
  <si>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</si>
  <si>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</si>
  <si>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</si>
  <si>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</si>
  <si>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</si>
  <si>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</si>
  <si>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</si>
  <si>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</si>
  <si>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</si>
  <si>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</si>
  <si>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</si>
  <si>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</si>
  <si>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</si>
  <si>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</si>
  <si>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</si>
  <si>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</si>
  <si>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</si>
  <si>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</si>
  <si>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</si>
  <si>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</si>
  <si>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</si>
  <si>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</si>
  <si>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</si>
  <si>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</si>
  <si>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</si>
  <si>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</si>
  <si>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</si>
  <si>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</si>
  <si>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</si>
  <si>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</si>
  <si>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</si>
  <si>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</si>
  <si>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</si>
  <si>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</si>
  <si>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</si>
  <si>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</si>
  <si>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</si>
  <si>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</si>
  <si>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</si>
  <si>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</si>
  <si>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</si>
  <si>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</si>
  <si>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</si>
  <si>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</si>
  <si>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</si>
  <si>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</si>
  <si>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</si>
  <si>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</si>
  <si>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</si>
  <si>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</si>
  <si>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</si>
  <si>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</si>
  <si>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</si>
  <si>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</si>
  <si>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</si>
  <si>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</si>
  <si>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</si>
  <si>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</si>
  <si>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</si>
  <si>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</si>
  <si>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</si>
  <si>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</si>
  <si>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</si>
  <si>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</si>
  <si>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</si>
  <si>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</si>
  <si>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</si>
  <si>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</si>
  <si>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</si>
  <si>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</si>
  <si>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</si>
  <si>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</si>
  <si>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</si>
  <si>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</si>
  <si>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</si>
  <si>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</si>
  <si>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</si>
  <si>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</si>
  <si>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</si>
  <si>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</si>
  <si>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</si>
  <si>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</si>
  <si>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</si>
  <si>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</si>
  <si>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</si>
  <si>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</si>
  <si>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</si>
  <si>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</si>
  <si>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</si>
  <si>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</si>
  <si>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</si>
  <si>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</si>
  <si>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</si>
  <si>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</si>
  <si>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</si>
  <si>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</si>
  <si>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</si>
  <si>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</si>
  <si>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</si>
  <si>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</si>
  <si>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</si>
  <si>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</si>
  <si>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</si>
  <si>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</si>
  <si>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</si>
  <si>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</si>
  <si>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</si>
  <si>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</si>
  <si>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</si>
  <si>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</si>
  <si>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</si>
  <si>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</si>
  <si>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</si>
  <si>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</si>
  <si>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</si>
  <si>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</si>
  <si>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</si>
  <si>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</si>
  <si>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</si>
  <si>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</si>
  <si>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</si>
  <si>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</si>
  <si>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</si>
  <si>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</si>
  <si>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</si>
  <si>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</si>
  <si>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</si>
  <si>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</si>
  <si>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</si>
  <si>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</si>
  <si>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</si>
  <si>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</si>
  <si>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</si>
  <si>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</si>
  <si>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</si>
  <si>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</si>
  <si>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</si>
  <si>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</si>
  <si>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</si>
  <si>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</si>
  <si>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</si>
  <si>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</si>
  <si>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</si>
  <si>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</si>
  <si>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</si>
  <si>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</si>
  <si>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</si>
  <si>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</si>
  <si>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</si>
  <si>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</si>
  <si>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</si>
  <si>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</si>
  <si>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</si>
  <si>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</si>
  <si>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</si>
  <si>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</si>
  <si>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</si>
  <si>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</si>
  <si>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</si>
  <si>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</si>
  <si>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</si>
  <si>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</si>
  <si>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</si>
  <si>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</si>
  <si>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</si>
  <si>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</si>
  <si>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</si>
  <si>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</si>
  <si>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</si>
  <si>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</si>
  <si>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</si>
  <si>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</si>
  <si>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</si>
  <si>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</si>
  <si>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</si>
  <si>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</si>
  <si>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</si>
  <si>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</si>
  <si>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</si>
  <si>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</si>
  <si>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</si>
  <si>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</si>
  <si>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</si>
  <si>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</si>
  <si>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</si>
  <si>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</si>
  <si>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</si>
  <si>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</si>
  <si>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</si>
  <si>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</si>
  <si>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</si>
  <si>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</si>
  <si>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</si>
  <si>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</si>
  <si>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</si>
  <si>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</si>
  <si>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</si>
  <si>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</si>
  <si>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</si>
  <si>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</si>
  <si>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</si>
  <si>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</si>
  <si>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</si>
  <si>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</si>
  <si>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</si>
  <si>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</si>
  <si>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</si>
  <si>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</si>
  <si>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</si>
  <si>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</si>
  <si>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</si>
  <si>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</si>
  <si>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</si>
  <si>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</si>
  <si>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</si>
  <si>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</si>
  <si>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</si>
  <si>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</si>
  <si>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</si>
  <si>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</si>
  <si>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</si>
  <si>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</si>
  <si>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</si>
  <si>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</si>
  <si>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</si>
  <si>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</si>
  <si>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</si>
  <si>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</si>
  <si>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</si>
  <si>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</si>
  <si>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</si>
  <si>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</si>
  <si>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</si>
  <si>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</si>
  <si>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</si>
  <si>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</si>
  <si>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</si>
  <si>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</si>
  <si>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</si>
  <si>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</si>
  <si>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</si>
  <si>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</si>
  <si>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</si>
  <si>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</si>
  <si>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</si>
  <si>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</si>
  <si>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</si>
  <si>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</si>
  <si>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</si>
  <si>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</si>
  <si>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</si>
  <si>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</si>
  <si>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</si>
  <si>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</si>
  <si>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</si>
  <si>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</si>
  <si>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</si>
  <si>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</si>
  <si>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</si>
  <si>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</si>
  <si>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</si>
  <si>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</si>
  <si>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</si>
  <si>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</si>
  <si>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</si>
  <si>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</si>
  <si>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</si>
  <si>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</si>
  <si>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</si>
  <si>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</si>
  <si>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</si>
  <si>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</si>
  <si>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</si>
  <si>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</si>
  <si>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</si>
  <si>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</si>
  <si>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</si>
  <si>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</si>
  <si>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</si>
  <si>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</si>
  <si>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</si>
  <si>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</si>
  <si>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</si>
  <si>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</si>
  <si>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</si>
  <si>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</si>
  <si>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</si>
  <si>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</si>
  <si>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</si>
  <si>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</si>
  <si>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</si>
  <si>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</si>
  <si>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</si>
  <si>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</si>
  <si>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</si>
  <si>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</si>
  <si>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</si>
  <si>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</si>
  <si>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</si>
  <si>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</si>
  <si>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</si>
  <si>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</si>
  <si>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</si>
  <si>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</si>
  <si>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</si>
  <si>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</si>
  <si>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</si>
  <si>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</si>
  <si>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</si>
  <si>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</si>
  <si>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</si>
  <si>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</si>
  <si>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</si>
  <si>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</si>
  <si>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</si>
  <si>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</si>
  <si>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</si>
  <si>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</si>
  <si>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</si>
  <si>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</si>
  <si>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</si>
  <si>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</si>
  <si>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</si>
  <si>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</si>
  <si>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</si>
  <si>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</si>
  <si>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</si>
  <si>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</si>
  <si>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</si>
  <si>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</si>
  <si>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</si>
  <si>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</si>
  <si>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</si>
  <si>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</si>
  <si>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</si>
  <si>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</si>
  <si>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</si>
  <si>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</si>
  <si>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</si>
  <si>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</si>
  <si>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</si>
  <si>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</si>
  <si>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</si>
  <si>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</si>
  <si>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</si>
  <si>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</si>
  <si>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</si>
  <si>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</si>
  <si>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</si>
  <si>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</si>
  <si>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</si>
  <si>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</si>
  <si>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</si>
  <si>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</si>
  <si>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</si>
  <si>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</si>
  <si>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</si>
  <si>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</si>
  <si>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</si>
  <si>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</si>
  <si>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</si>
  <si>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</si>
  <si>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</si>
  <si>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</si>
  <si>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</si>
  <si>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</si>
  <si>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</si>
  <si>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</si>
  <si>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</si>
  <si>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</si>
  <si>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</si>
  <si>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</si>
  <si>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</si>
  <si>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</si>
  <si>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</si>
  <si>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</si>
  <si>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</si>
  <si>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</si>
  <si>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</si>
  <si>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</si>
  <si>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</si>
  <si>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</si>
  <si>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</si>
  <si>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</si>
  <si>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</si>
  <si>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</si>
  <si>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</si>
  <si>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</si>
  <si>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</si>
  <si>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</si>
  <si>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</si>
  <si>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</si>
  <si>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</si>
  <si>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</si>
  <si>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</si>
  <si>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</si>
  <si>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</si>
  <si>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</si>
  <si>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</si>
  <si>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</si>
  <si>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</si>
  <si>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</si>
  <si>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</si>
  <si>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</si>
  <si>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</si>
  <si>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</si>
  <si>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</si>
  <si>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</si>
  <si>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</si>
  <si>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</si>
  <si>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</si>
  <si>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</si>
  <si>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</si>
  <si>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</si>
  <si>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</si>
  <si>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</si>
  <si>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</si>
  <si>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</si>
  <si>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</si>
  <si>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</si>
  <si>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</si>
  <si>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</si>
  <si>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</si>
  <si>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</si>
  <si>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</si>
  <si>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</si>
  <si>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</si>
  <si>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</si>
  <si>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</si>
  <si>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</si>
  <si>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</si>
  <si>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</si>
  <si>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</si>
  <si>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</si>
  <si>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</si>
  <si>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</si>
  <si>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</si>
  <si>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</si>
  <si>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</si>
  <si>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</si>
  <si>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</si>
  <si>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</si>
  <si>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</si>
  <si>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</si>
  <si>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</si>
  <si>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</si>
  <si>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</si>
  <si>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</si>
  <si>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</si>
  <si>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</si>
  <si>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</si>
  <si>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</si>
  <si>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</si>
  <si>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</si>
  <si>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</si>
  <si>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</si>
  <si>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</si>
  <si>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</si>
  <si>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</si>
  <si>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</si>
  <si>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</si>
  <si>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</si>
  <si>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</si>
  <si>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</si>
  <si>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</si>
  <si>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</si>
  <si>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</si>
  <si>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</si>
  <si>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</si>
  <si>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</si>
  <si>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</si>
  <si>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</si>
  <si>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</si>
  <si>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</si>
  <si>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</si>
  <si>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</si>
  <si>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</si>
  <si>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</si>
  <si>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</si>
  <si>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</si>
  <si>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</si>
  <si>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</si>
  <si>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</si>
  <si>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</si>
  <si>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</si>
  <si>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</si>
  <si>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</si>
  <si>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</si>
  <si>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</si>
  <si>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</si>
  <si>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</si>
  <si>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</si>
  <si>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</si>
  <si>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</si>
  <si>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</si>
  <si>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</si>
  <si>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</si>
  <si>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</si>
  <si>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</si>
  <si>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</si>
  <si>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</si>
  <si>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</si>
  <si>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</si>
  <si>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</si>
  <si>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</si>
  <si>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</si>
  <si>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</si>
  <si>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</si>
  <si>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</si>
  <si>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</si>
  <si>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</si>
  <si>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</si>
  <si>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</si>
  <si>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</si>
  <si>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</si>
  <si>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</si>
  <si>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</si>
  <si>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</si>
  <si>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</si>
  <si>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</si>
  <si>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</si>
  <si>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</si>
  <si>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</si>
  <si>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</si>
  <si>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</si>
  <si>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</si>
  <si>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</si>
  <si>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</si>
  <si>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</si>
  <si>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</si>
  <si>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</si>
  <si>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</si>
  <si>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</si>
  <si>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</si>
  <si>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</si>
  <si>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</si>
  <si>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</si>
  <si>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</si>
  <si>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</si>
  <si>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</si>
  <si>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</si>
  <si>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</si>
  <si>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</si>
  <si>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</si>
  <si>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</si>
  <si>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</si>
  <si>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</si>
  <si>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</si>
  <si>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</si>
  <si>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</si>
  <si>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</si>
  <si>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</si>
  <si>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</si>
  <si>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</si>
  <si>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</si>
  <si>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</si>
  <si>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</si>
  <si>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</si>
  <si>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</si>
  <si>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</si>
  <si>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</si>
  <si>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</si>
  <si>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</si>
  <si>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</si>
  <si>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</si>
  <si>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</si>
  <si>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</si>
  <si>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</si>
  <si>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</si>
  <si>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</si>
  <si>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</si>
  <si>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</si>
  <si>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</si>
  <si>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</si>
  <si>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</si>
  <si>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</si>
  <si>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</si>
  <si>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</si>
  <si>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</si>
  <si>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</si>
  <si>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</si>
  <si>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</si>
  <si>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</si>
  <si>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</si>
  <si>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</si>
  <si>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</si>
  <si>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</si>
  <si>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</si>
  <si>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</si>
  <si>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</si>
  <si>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</si>
  <si>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</si>
  <si>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</si>
  <si>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</si>
  <si>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</si>
  <si>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</si>
  <si>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</si>
  <si>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</si>
  <si>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</si>
  <si>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</si>
  <si>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</si>
  <si>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</si>
  <si>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</si>
  <si>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</si>
  <si>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</si>
  <si>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</si>
  <si>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</si>
  <si>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</si>
  <si>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</si>
  <si>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</si>
  <si>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</si>
  <si>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</si>
  <si>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</si>
  <si>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</si>
  <si>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</si>
  <si>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</si>
  <si>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</si>
  <si>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</si>
  <si>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</si>
  <si>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</si>
  <si>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</si>
  <si>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</si>
  <si>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</si>
  <si>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</si>
  <si>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</si>
  <si>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</si>
  <si>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</si>
  <si>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</si>
  <si>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</si>
  <si>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</si>
  <si>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</si>
  <si>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</si>
  <si>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</si>
  <si>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</si>
  <si>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</si>
  <si>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</si>
  <si>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</si>
  <si>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</si>
  <si>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</si>
  <si>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</si>
  <si>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</si>
  <si>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</si>
  <si>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</si>
  <si>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</si>
  <si>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</si>
  <si>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</si>
  <si>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</si>
  <si>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</si>
  <si>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</si>
  <si>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</si>
  <si>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</si>
  <si>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</si>
  <si>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</si>
  <si>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</si>
  <si>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</si>
  <si>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</si>
  <si>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</si>
  <si>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</si>
  <si>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</si>
  <si>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</si>
  <si>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</si>
  <si>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</si>
  <si>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</si>
  <si>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</si>
  <si>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</si>
  <si>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</si>
  <si>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</si>
  <si>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</si>
  <si>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</si>
  <si>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</si>
  <si>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</si>
  <si>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</si>
  <si>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</si>
  <si>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</si>
  <si>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</si>
  <si>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</si>
  <si>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</si>
  <si>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</si>
  <si>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</si>
  <si>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</si>
  <si>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</si>
  <si>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</si>
  <si>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</si>
  <si>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</si>
  <si>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</si>
  <si>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</si>
  <si>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</si>
  <si>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</si>
  <si>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</si>
  <si>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</si>
  <si>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</si>
  <si>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</si>
  <si>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</si>
  <si>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</si>
  <si>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</si>
  <si>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</si>
  <si>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</si>
  <si>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</si>
  <si>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</si>
  <si>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</si>
  <si>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</si>
  <si>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</si>
  <si>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</si>
  <si>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</si>
  <si>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</si>
  <si>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</si>
  <si>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</si>
  <si>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</si>
  <si>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</si>
  <si>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</si>
  <si>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</si>
  <si>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</si>
  <si>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</si>
  <si>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</si>
  <si>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</si>
  <si>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</si>
  <si>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</si>
  <si>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</si>
  <si>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</si>
  <si>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</si>
  <si>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</si>
  <si>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</si>
  <si>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</si>
  <si>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</si>
  <si>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</si>
  <si>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</si>
  <si>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</si>
  <si>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</si>
  <si>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</si>
  <si>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</si>
  <si>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</si>
  <si>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</si>
  <si>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</si>
  <si>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</si>
  <si>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</si>
  <si>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</si>
  <si>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</si>
  <si>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</si>
  <si>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</si>
  <si>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</si>
  <si>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</si>
  <si>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</si>
  <si>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</si>
  <si>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</si>
  <si>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</si>
  <si>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</si>
  <si>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</si>
  <si>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</si>
  <si>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</si>
  <si>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</si>
  <si>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</si>
  <si>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</si>
  <si>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</si>
  <si>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</si>
  <si>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</si>
  <si>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</si>
  <si>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</si>
  <si>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</si>
  <si>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</si>
  <si>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</si>
  <si>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</si>
  <si>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</si>
  <si>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</si>
  <si>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</si>
  <si>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</si>
  <si>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</si>
  <si>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</si>
  <si>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</si>
  <si>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</si>
  <si>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</si>
  <si>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</si>
  <si>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</si>
  <si>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</si>
  <si>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</si>
  <si>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</si>
  <si>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</si>
  <si>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</si>
  <si>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</si>
  <si>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</si>
  <si>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</si>
  <si>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</si>
  <si>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</si>
  <si>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</si>
  <si>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</si>
  <si>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</si>
  <si>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</si>
  <si>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</si>
  <si>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</si>
  <si>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</si>
  <si>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</si>
  <si>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</si>
  <si>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</si>
  <si>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</si>
  <si>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</si>
  <si>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</si>
  <si>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</si>
  <si>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</si>
  <si>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</si>
  <si>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</si>
  <si>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</si>
  <si>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</si>
  <si>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</si>
  <si>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</si>
  <si>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</si>
  <si>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</si>
  <si>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</si>
  <si>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</si>
  <si>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</si>
  <si>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</si>
  <si>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</si>
  <si>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</si>
  <si>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</si>
  <si>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</si>
  <si>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</si>
  <si>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</si>
  <si>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</si>
  <si>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</si>
  <si>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</si>
  <si>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</si>
  <si>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</si>
  <si>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</si>
  <si>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</si>
  <si>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</si>
  <si>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</si>
  <si>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</si>
  <si>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</si>
  <si>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</si>
  <si>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</si>
  <si>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</si>
  <si>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</si>
  <si>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</si>
  <si>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</si>
  <si>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</si>
  <si>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</si>
  <si>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</si>
  <si>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</si>
  <si>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</si>
  <si>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</si>
  <si>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</si>
  <si>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</si>
  <si>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</si>
  <si>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</si>
  <si>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</si>
  <si>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</si>
  <si>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</si>
  <si>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</si>
  <si>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</si>
  <si>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</si>
  <si>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</si>
  <si>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</si>
  <si>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</si>
  <si>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</si>
  <si>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</si>
  <si>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</si>
  <si>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</si>
  <si>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</si>
  <si>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</si>
  <si>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</si>
  <si>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</si>
  <si>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</si>
  <si>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</si>
  <si>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</si>
  <si>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</si>
  <si>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</si>
  <si>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</si>
  <si>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</si>
  <si>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</si>
  <si>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</si>
  <si>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</si>
  <si>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</si>
  <si>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</si>
  <si>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</si>
  <si>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</si>
  <si>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</si>
  <si>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</si>
  <si>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</si>
  <si>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</si>
  <si>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</si>
  <si>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</si>
  <si>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</si>
  <si>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</si>
  <si>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</si>
  <si>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</si>
  <si>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</si>
  <si>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</si>
  <si>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</si>
  <si>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</si>
  <si>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</si>
  <si>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</si>
  <si>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</si>
  <si>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</si>
  <si>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</si>
  <si>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</si>
  <si>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</si>
  <si>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</si>
  <si>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</si>
  <si>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</si>
  <si>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</si>
  <si>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</si>
  <si>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</si>
  <si>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</si>
  <si>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</si>
  <si>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</si>
  <si>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</si>
  <si>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</si>
  <si>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</si>
  <si>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</si>
  <si>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</si>
  <si>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</si>
  <si>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</si>
  <si>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</si>
  <si>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</si>
  <si>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</si>
  <si>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</si>
  <si>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</si>
  <si>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</si>
  <si>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</si>
  <si>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</si>
  <si>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</si>
  <si>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</si>
  <si>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</si>
  <si>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</si>
  <si>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</si>
  <si>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</si>
  <si>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</si>
  <si>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</si>
  <si>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</si>
  <si>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</si>
  <si>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</si>
  <si>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</si>
  <si>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</si>
  <si>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</si>
  <si>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</si>
  <si>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</si>
  <si>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</si>
  <si>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</si>
  <si>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</si>
  <si>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</si>
  <si>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</si>
  <si>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</si>
  <si>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</si>
  <si>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</si>
  <si>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</si>
  <si>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</si>
  <si>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</si>
  <si>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</si>
  <si>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</si>
  <si>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</si>
  <si>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</si>
  <si>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</si>
  <si>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</si>
  <si>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</si>
  <si>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</si>
  <si>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</si>
  <si>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</si>
  <si>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</si>
  <si>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</si>
  <si>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</si>
  <si>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</si>
  <si>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</si>
  <si>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</si>
  <si>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</si>
  <si>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</si>
  <si>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</si>
  <si>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</si>
  <si>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</si>
  <si>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</si>
  <si>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</si>
  <si>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</si>
  <si>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</si>
  <si>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</si>
  <si>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</si>
  <si>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</si>
  <si>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</si>
  <si>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</si>
  <si>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</si>
  <si>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</si>
  <si>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</si>
  <si>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</si>
  <si>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</si>
  <si>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</si>
  <si>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</si>
  <si>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</si>
  <si>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</si>
  <si>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</si>
  <si>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</si>
  <si>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</si>
  <si>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</si>
  <si>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</si>
  <si>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</si>
  <si>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</si>
  <si>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</si>
  <si>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</si>
  <si>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</si>
  <si>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</si>
  <si>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</si>
  <si>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</si>
  <si>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</si>
  <si>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</si>
  <si>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</si>
  <si>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</si>
  <si>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</si>
  <si>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</si>
  <si>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</si>
  <si>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</si>
  <si>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</si>
  <si>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</si>
  <si>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</si>
  <si>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</si>
  <si>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</si>
  <si>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</si>
  <si>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</si>
  <si>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</si>
  <si>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</si>
  <si>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</si>
  <si>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</si>
  <si>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</si>
  <si>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</si>
  <si>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</si>
  <si>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</si>
  <si>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</si>
  <si>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</si>
  <si>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</si>
  <si>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</si>
  <si>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</si>
  <si>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</si>
  <si>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</si>
  <si>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</si>
  <si>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</si>
  <si>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</si>
  <si>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</si>
  <si>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</si>
  <si>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</si>
  <si>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</si>
  <si>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</si>
  <si>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</si>
  <si>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</si>
  <si>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</si>
  <si>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</si>
  <si>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</si>
  <si>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</si>
  <si>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</si>
  <si>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</si>
  <si>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</si>
  <si>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</si>
  <si>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</si>
  <si>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</si>
  <si>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</si>
  <si>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</si>
  <si>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</si>
  <si>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</si>
  <si>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</si>
  <si>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</si>
  <si>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</si>
  <si>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</si>
  <si>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</si>
  <si>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</si>
  <si>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</si>
  <si>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</si>
  <si>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</si>
  <si>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</si>
  <si>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</si>
  <si>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</si>
  <si>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</si>
  <si>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</si>
  <si>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</si>
  <si>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</si>
  <si>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</si>
  <si>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</si>
  <si>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</si>
  <si>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</si>
  <si>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</si>
  <si>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</si>
  <si>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</si>
  <si>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</si>
  <si>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</si>
  <si>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</si>
  <si>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</si>
  <si>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</si>
  <si>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</si>
  <si>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</si>
  <si>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</si>
  <si>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</si>
  <si>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</si>
  <si>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</si>
  <si>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</si>
  <si>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</si>
  <si>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</si>
  <si>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</si>
  <si>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</si>
  <si>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</si>
  <si>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</si>
  <si>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</si>
  <si>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</si>
  <si>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</si>
  <si>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</si>
  <si>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</si>
  <si>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</si>
  <si>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</si>
  <si>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</si>
  <si>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</si>
  <si>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</si>
  <si>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</si>
  <si>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</si>
  <si>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</si>
  <si>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</si>
  <si>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</si>
  <si>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</si>
  <si>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</si>
  <si>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</si>
  <si>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</si>
  <si>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</si>
  <si>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</si>
  <si>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</si>
  <si>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</si>
  <si>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</si>
  <si>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</si>
  <si>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</si>
  <si>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</si>
  <si>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</si>
  <si>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</si>
  <si>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</si>
  <si>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</si>
  <si>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</si>
  <si>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</si>
  <si>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</si>
  <si>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</si>
  <si>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</si>
  <si>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</si>
  <si>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</si>
  <si>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</si>
  <si>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</si>
  <si>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</si>
  <si>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</si>
  <si>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</si>
  <si>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</si>
  <si>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</si>
  <si>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</si>
  <si>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</si>
  <si>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</si>
  <si>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</si>
  <si>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</si>
  <si>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</si>
  <si>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</si>
  <si>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</si>
  <si>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</si>
  <si>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</si>
  <si>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</si>
  <si>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</si>
  <si>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</si>
  <si>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</si>
  <si>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</si>
  <si>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</si>
  <si>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</si>
  <si>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</si>
  <si>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</si>
  <si>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</si>
  <si>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</si>
  <si>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</si>
  <si>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</si>
  <si>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</si>
  <si>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</si>
  <si>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</si>
  <si>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</si>
  <si>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</si>
  <si>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</si>
  <si>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</si>
  <si>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</si>
  <si>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</si>
  <si>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</si>
  <si>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</si>
  <si>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</si>
  <si>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</si>
  <si>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</si>
  <si>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</si>
  <si>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</si>
  <si>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</si>
  <si>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</si>
  <si>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</si>
  <si>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</si>
  <si>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</si>
  <si>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</si>
  <si>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</si>
  <si>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</si>
  <si>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</si>
  <si>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</si>
  <si>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</si>
  <si>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</si>
  <si>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</si>
  <si>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</si>
  <si>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</si>
  <si>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</si>
  <si>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</si>
  <si>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</si>
  <si>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</si>
  <si>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</si>
  <si>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</si>
  <si>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</si>
  <si>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</si>
  <si>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</si>
  <si>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</si>
  <si>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</si>
  <si>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</si>
  <si>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</si>
  <si>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</si>
  <si>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</si>
  <si>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</si>
  <si>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</si>
  <si>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</si>
  <si>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</si>
  <si>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</si>
  <si>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</si>
  <si>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</si>
  <si>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</si>
  <si>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</si>
  <si>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</si>
  <si>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</si>
  <si>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</si>
  <si>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</si>
  <si>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</si>
  <si>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</si>
  <si>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</si>
  <si>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</si>
  <si>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</si>
  <si>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</si>
  <si>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</si>
  <si>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</si>
  <si>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</si>
  <si>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</si>
  <si>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</si>
  <si>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</si>
  <si>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</si>
  <si>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</si>
  <si>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</si>
  <si>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</si>
  <si>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</si>
  <si>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</si>
  <si>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</si>
  <si>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</si>
  <si>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</si>
  <si>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</si>
  <si>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</si>
  <si>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</si>
  <si>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</si>
  <si>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</si>
  <si>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</si>
  <si>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</si>
  <si>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</si>
  <si>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</si>
  <si>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</si>
  <si>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</si>
  <si>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</si>
  <si>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</si>
  <si>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</si>
  <si>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</si>
  <si>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</si>
  <si>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</si>
  <si>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</si>
  <si>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</si>
  <si>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</si>
  <si>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</si>
  <si>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</si>
  <si>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</si>
  <si>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</si>
  <si>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</si>
  <si>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</si>
  <si>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</si>
  <si>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</si>
  <si>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</si>
  <si>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</si>
  <si>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</si>
  <si>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</si>
  <si>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</si>
  <si>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</si>
  <si>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</si>
  <si>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</si>
  <si>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</si>
  <si>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</si>
  <si>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</si>
  <si>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</si>
  <si>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</si>
  <si>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</si>
  <si>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</si>
  <si>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</si>
  <si>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</si>
  <si>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</si>
  <si>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</si>
  <si>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</si>
  <si>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</si>
  <si>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</si>
  <si>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</si>
  <si>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</si>
  <si>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</si>
  <si>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</si>
  <si>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</si>
  <si>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</si>
  <si>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</si>
  <si>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</si>
  <si>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</si>
  <si>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</si>
  <si>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</si>
  <si>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</si>
  <si>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</si>
  <si>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</si>
  <si>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</si>
  <si>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</si>
  <si>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</si>
  <si>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</si>
  <si>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</si>
  <si>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</si>
  <si>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</si>
  <si>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</si>
  <si>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</si>
  <si>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</si>
  <si>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</si>
  <si>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</si>
  <si>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</si>
  <si>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</si>
  <si>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</si>
  <si>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</si>
  <si>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</si>
  <si>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</si>
  <si>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</si>
  <si>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</si>
  <si>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</si>
  <si>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</si>
  <si>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</si>
  <si>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</si>
  <si>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</si>
  <si>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</si>
  <si>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</si>
  <si>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</si>
  <si>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</si>
  <si>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</si>
  <si>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</si>
  <si>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</si>
  <si>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</si>
  <si>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</si>
  <si>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</si>
  <si>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</si>
  <si>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</si>
  <si>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</si>
  <si>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</si>
  <si>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</si>
  <si>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</si>
  <si>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</si>
  <si>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</si>
  <si>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</si>
  <si>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</si>
  <si>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</si>
  <si>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</si>
  <si>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</si>
  <si>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</si>
  <si>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</si>
  <si>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</si>
  <si>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</si>
  <si>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</si>
  <si>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</si>
  <si>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</si>
  <si>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</si>
  <si>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</si>
  <si>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</si>
  <si>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</si>
  <si>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</si>
  <si>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</si>
  <si>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</si>
  <si>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</si>
  <si>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</si>
  <si>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</si>
  <si>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</si>
  <si>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</si>
  <si>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</si>
  <si>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</si>
  <si>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</si>
  <si>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</si>
  <si>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</si>
  <si>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</si>
  <si>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</si>
  <si>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</si>
  <si>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</si>
  <si>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</si>
  <si>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</si>
  <si>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</si>
  <si>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</si>
  <si>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</si>
  <si>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</si>
  <si>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</si>
  <si>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</si>
  <si>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</si>
  <si>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</si>
  <si>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</si>
  <si>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</si>
  <si>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</si>
  <si>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</si>
  <si>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</si>
  <si>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</si>
  <si>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</si>
  <si>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</si>
  <si>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</si>
  <si>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</si>
  <si>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</si>
  <si>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</si>
  <si>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</si>
  <si>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</si>
  <si>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</si>
  <si>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</si>
  <si>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</si>
  <si>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</si>
  <si>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</si>
  <si>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</si>
  <si>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</si>
  <si>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</si>
  <si>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</si>
  <si>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</si>
  <si>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</si>
  <si>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</si>
  <si>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</si>
  <si>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</si>
  <si>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</si>
  <si>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</si>
  <si>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</si>
  <si>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</si>
  <si>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</si>
  <si>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</si>
  <si>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</si>
  <si>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</si>
  <si>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</si>
  <si>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</si>
  <si>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</si>
  <si>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</si>
  <si>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</si>
  <si>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</si>
  <si>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</si>
  <si>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</si>
  <si>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</si>
  <si>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</si>
  <si>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</si>
  <si>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</si>
  <si>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</si>
  <si>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</si>
  <si>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</si>
  <si>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</si>
  <si>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</si>
  <si>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</si>
  <si>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</si>
  <si>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</si>
  <si>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</si>
  <si>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</si>
  <si>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</si>
  <si>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</si>
  <si>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</si>
  <si>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</si>
  <si>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</si>
  <si>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</si>
  <si>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</si>
  <si>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</si>
  <si>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</si>
  <si>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</si>
  <si>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</si>
  <si>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</si>
  <si>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</si>
  <si>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</si>
  <si>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</si>
  <si>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</si>
  <si>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</si>
  <si>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</si>
  <si>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</si>
  <si>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</si>
  <si>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</si>
  <si>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</si>
  <si>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</si>
  <si>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</si>
  <si>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</si>
  <si>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</si>
  <si>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</si>
  <si>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</si>
  <si>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</si>
  <si>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</si>
  <si>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</si>
  <si>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</si>
  <si>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</si>
  <si>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</si>
  <si>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</si>
  <si>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</si>
  <si>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</si>
  <si>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</si>
  <si>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</si>
  <si>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</si>
  <si>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</si>
  <si>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</si>
  <si>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</si>
  <si>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</si>
  <si>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</si>
  <si>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</si>
  <si>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</si>
  <si>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</si>
  <si>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</si>
  <si>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</si>
  <si>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</si>
  <si>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</si>
  <si>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</si>
  <si>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</si>
  <si>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</si>
  <si>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</si>
  <si>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</si>
  <si>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</si>
  <si>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</si>
  <si>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</si>
  <si>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</si>
  <si>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</si>
  <si>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</si>
  <si>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</si>
  <si>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</si>
  <si>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</si>
  <si>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</si>
  <si>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</si>
  <si>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</si>
  <si>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</si>
  <si>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</si>
  <si>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</si>
  <si>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</si>
  <si>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</si>
  <si>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</si>
  <si>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</si>
  <si>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</si>
  <si>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</si>
  <si>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</si>
  <si>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</si>
  <si>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</si>
  <si>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</si>
  <si>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</si>
  <si>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</si>
  <si>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</si>
  <si>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</si>
  <si>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</si>
  <si>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</si>
  <si>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</si>
  <si>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</si>
  <si>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</si>
  <si>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</si>
  <si>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</si>
  <si>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</si>
  <si>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</si>
  <si>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</si>
  <si>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</si>
  <si>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</si>
  <si>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</si>
  <si>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</si>
  <si>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</si>
  <si>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</si>
  <si>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</si>
  <si>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</si>
  <si>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</si>
  <si>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</si>
  <si>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</si>
  <si>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</si>
  <si>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</si>
  <si>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</si>
  <si>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</si>
  <si>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</si>
  <si>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</si>
  <si>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</si>
  <si>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</si>
  <si>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</si>
  <si>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</si>
  <si>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</si>
  <si>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</si>
  <si>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</si>
  <si>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</si>
  <si>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</si>
  <si>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</si>
  <si>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</si>
  <si>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</si>
  <si>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</si>
  <si>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</si>
  <si>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</si>
  <si>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</si>
  <si>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</si>
  <si>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</si>
  <si>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</si>
  <si>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</si>
  <si>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</si>
  <si>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</si>
  <si>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</si>
  <si>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</si>
  <si>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</si>
  <si>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</si>
  <si>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</si>
  <si>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</si>
  <si>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</si>
  <si>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</si>
  <si>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</si>
  <si>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</si>
  <si>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</si>
  <si>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</si>
  <si>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</si>
  <si>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</si>
  <si>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</si>
  <si>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</si>
  <si>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</si>
  <si>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</si>
  <si>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</si>
  <si>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</si>
  <si>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</si>
  <si>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</si>
  <si>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</si>
  <si>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</si>
  <si>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</si>
  <si>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</si>
  <si>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</si>
  <si>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</si>
  <si>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</si>
  <si>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</si>
  <si>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</si>
  <si>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</si>
  <si>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</si>
  <si>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</si>
  <si>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</si>
  <si>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</si>
  <si>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</si>
  <si>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</si>
  <si>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</si>
  <si>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</si>
  <si>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</si>
  <si>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</si>
  <si>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</si>
  <si>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</si>
  <si>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</si>
  <si>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</si>
  <si>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</si>
  <si>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</si>
  <si>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</si>
  <si>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</si>
  <si>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</si>
  <si>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</si>
  <si>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</si>
  <si>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</si>
  <si>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</si>
  <si>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</si>
  <si>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</si>
  <si>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</si>
  <si>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</si>
  <si>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</si>
  <si>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</si>
  <si>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</si>
  <si>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</si>
  <si>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</si>
  <si>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</si>
  <si>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</si>
  <si>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</si>
  <si>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</si>
  <si>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</si>
  <si>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</si>
  <si>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</si>
  <si>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</si>
  <si>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</si>
  <si>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</si>
  <si>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</si>
  <si>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</si>
  <si>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</si>
  <si>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</si>
  <si>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</si>
  <si>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</si>
  <si>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</si>
  <si>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</si>
  <si>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</si>
  <si>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</si>
  <si>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</si>
  <si>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</si>
  <si>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</si>
  <si>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</si>
  <si>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</si>
  <si>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</si>
  <si>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</si>
  <si>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</si>
  <si>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</si>
  <si>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</si>
  <si>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</si>
  <si>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</si>
  <si>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</si>
  <si>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</si>
  <si>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</si>
  <si>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</si>
  <si>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</si>
  <si>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</si>
  <si>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</si>
  <si>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</si>
  <si>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</si>
  <si>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</si>
  <si>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</si>
  <si>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</si>
  <si>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</si>
  <si>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</si>
  <si>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</si>
  <si>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</si>
  <si>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</si>
  <si>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</si>
  <si>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</si>
  <si>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</si>
  <si>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</si>
  <si>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</si>
  <si>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</si>
  <si>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</si>
  <si>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</si>
  <si>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</si>
  <si>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</si>
  <si>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</si>
  <si>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</si>
  <si>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</si>
  <si>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</si>
  <si>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</si>
  <si>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</si>
  <si>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</si>
  <si>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</si>
  <si>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</si>
  <si>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</si>
  <si>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</si>
  <si>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</si>
  <si>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</si>
  <si>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</si>
  <si>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</si>
  <si>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</si>
  <si>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</si>
  <si>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</si>
  <si>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</si>
  <si>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</si>
  <si>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</si>
  <si>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</si>
  <si>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</si>
  <si>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</si>
  <si>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</si>
  <si>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</si>
  <si>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</si>
  <si>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</si>
  <si>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</si>
  <si>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</si>
  <si>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</si>
  <si>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</si>
  <si>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</si>
  <si>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</si>
  <si>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</si>
  <si>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</si>
  <si>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</si>
  <si>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</si>
  <si>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</si>
  <si>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</si>
  <si>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</si>
  <si>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</si>
  <si>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</si>
  <si>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</si>
  <si>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</si>
  <si>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</si>
  <si>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</si>
  <si>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</si>
  <si>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</si>
  <si>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</si>
  <si>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</si>
  <si>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</si>
  <si>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</si>
  <si>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</si>
  <si>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</si>
  <si>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</si>
  <si>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</si>
  <si>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</si>
  <si>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</si>
  <si>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</si>
  <si>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</si>
  <si>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</si>
  <si>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</si>
  <si>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</si>
  <si>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</si>
  <si>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</si>
  <si>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</si>
  <si>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</si>
  <si>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</si>
  <si>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</si>
  <si>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</si>
  <si>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</si>
  <si>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</si>
  <si>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</si>
  <si>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</si>
  <si>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</si>
  <si>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</si>
  <si>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</si>
  <si>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</si>
  <si>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</si>
  <si>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</si>
  <si>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</si>
  <si>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</si>
  <si>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</si>
  <si>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</si>
  <si>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</si>
  <si>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</si>
  <si>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</si>
  <si>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</si>
  <si>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</si>
  <si>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</si>
  <si>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</si>
  <si>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</si>
  <si>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</si>
  <si>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</si>
  <si>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</si>
  <si>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</si>
  <si>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</si>
  <si>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</si>
  <si>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</si>
  <si>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</si>
  <si>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</si>
  <si>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</si>
  <si>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</si>
  <si>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</si>
  <si>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</si>
  <si>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</si>
  <si>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</si>
  <si>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</si>
  <si>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</si>
  <si>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</si>
  <si>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</si>
  <si>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</si>
  <si>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</si>
  <si>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</si>
  <si>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</si>
  <si>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</si>
  <si>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</si>
  <si>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</si>
  <si>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</si>
  <si>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</si>
  <si>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</si>
  <si>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</si>
  <si>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</si>
  <si>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</si>
  <si>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</si>
  <si>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</si>
  <si>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</si>
  <si>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</si>
  <si>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</si>
  <si>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</si>
  <si>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</si>
  <si>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</si>
  <si>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</si>
  <si>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</si>
  <si>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</si>
  <si>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</si>
  <si>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</si>
  <si>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</si>
  <si>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</si>
  <si>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</si>
  <si>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</si>
  <si>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</si>
  <si>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</si>
  <si>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</si>
  <si>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</si>
  <si>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</si>
  <si>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</si>
  <si>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</si>
  <si>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</si>
  <si>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</si>
  <si>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</si>
  <si>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</si>
  <si>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</si>
  <si>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</si>
  <si>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</si>
  <si>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</si>
  <si>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</si>
  <si>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</si>
  <si>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</si>
  <si>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</si>
  <si>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</si>
  <si>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</si>
  <si>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</si>
  <si>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</si>
  <si>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</si>
  <si>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</si>
  <si>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</si>
  <si>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</si>
  <si>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</si>
  <si>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</si>
  <si>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</si>
  <si>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</si>
  <si>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</si>
  <si>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</si>
  <si>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</si>
  <si>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</si>
  <si>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</si>
  <si>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</si>
  <si>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</si>
  <si>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</si>
  <si>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</si>
  <si>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</si>
  <si>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</si>
  <si>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</si>
  <si>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</si>
  <si>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</si>
  <si>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</si>
  <si>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</si>
  <si>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</si>
  <si>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</si>
  <si>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</si>
  <si>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</si>
  <si>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</si>
  <si>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</si>
  <si>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</si>
  <si>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</si>
  <si>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</si>
  <si>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</si>
  <si>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</si>
  <si>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</si>
  <si>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</si>
  <si>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</si>
  <si>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</si>
  <si>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</si>
  <si>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</si>
  <si>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</si>
  <si>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</si>
  <si>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</si>
  <si>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</si>
  <si>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</si>
  <si>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</si>
  <si>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</si>
  <si>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</si>
  <si>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</si>
  <si>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</si>
  <si>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</si>
  <si>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</si>
  <si>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</si>
  <si>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</si>
  <si>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</si>
  <si>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</si>
  <si>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</si>
  <si>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</si>
  <si>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</si>
  <si>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</si>
  <si>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</si>
  <si>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</si>
  <si>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</si>
  <si>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</si>
  <si>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</si>
  <si>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</si>
  <si>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</si>
  <si>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</si>
  <si>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</si>
  <si>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</si>
  <si>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</si>
  <si>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</si>
  <si>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</si>
  <si>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</si>
  <si>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</si>
  <si>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</si>
  <si>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</si>
  <si>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</si>
  <si>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</si>
  <si>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</si>
  <si>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</si>
  <si>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</si>
  <si>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</si>
  <si>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</si>
  <si>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</si>
  <si>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</si>
  <si>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</si>
  <si>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</si>
  <si>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</si>
  <si>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</si>
  <si>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</si>
  <si>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</si>
  <si>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</si>
  <si>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</si>
  <si>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</si>
  <si>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</si>
  <si>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</si>
  <si>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</si>
  <si>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</si>
  <si>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</si>
  <si>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</si>
  <si>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</si>
  <si>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</si>
  <si>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</si>
  <si>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</si>
  <si>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</si>
  <si>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</si>
  <si>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</si>
  <si>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</si>
  <si>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</si>
  <si>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</si>
  <si>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</si>
  <si>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</si>
  <si>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</si>
  <si>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</si>
  <si>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</si>
  <si>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</si>
  <si>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</si>
  <si>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</si>
  <si>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</si>
  <si>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</si>
  <si>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</si>
  <si>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</si>
  <si>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</si>
  <si>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</si>
  <si>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</si>
  <si>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</si>
  <si>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</si>
  <si>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</si>
  <si>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</si>
  <si>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</si>
  <si>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</si>
  <si>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</si>
  <si>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</si>
  <si>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</si>
  <si>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</si>
  <si>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</si>
  <si>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</si>
  <si>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</si>
  <si>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</si>
  <si>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</si>
  <si>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</si>
  <si>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</si>
  <si>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</si>
  <si>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</si>
  <si>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</si>
  <si>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</si>
  <si>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</si>
  <si>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</si>
  <si>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</si>
  <si>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</si>
  <si>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</si>
  <si>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</si>
  <si>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</si>
  <si>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</si>
  <si>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</si>
  <si>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</si>
  <si>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</si>
  <si>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</si>
  <si>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</si>
  <si>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</si>
  <si>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</si>
  <si>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</si>
  <si>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</si>
  <si>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</si>
  <si>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</si>
  <si>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</si>
  <si>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</si>
  <si>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</si>
  <si>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</si>
  <si>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</si>
  <si>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</si>
  <si>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</si>
  <si>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</si>
  <si>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</si>
  <si>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</si>
  <si>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</si>
  <si>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</si>
  <si>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</si>
  <si>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</si>
  <si>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</si>
  <si>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</si>
  <si>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</si>
  <si>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</si>
  <si>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</si>
  <si>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</si>
  <si>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</si>
  <si>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</si>
  <si>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</si>
  <si>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</si>
  <si>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</si>
  <si>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</si>
  <si>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</si>
  <si>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</si>
  <si>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</si>
  <si>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</si>
  <si>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</si>
  <si>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</si>
  <si>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</si>
  <si>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</si>
  <si>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</si>
  <si>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</si>
  <si>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</si>
  <si>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</si>
  <si>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</si>
  <si>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</si>
  <si>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</si>
  <si>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</si>
  <si>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</si>
  <si>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</si>
  <si>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</si>
  <si>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</si>
  <si>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</si>
  <si>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</si>
  <si>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</si>
  <si>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</si>
  <si>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</si>
  <si>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</si>
  <si>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</si>
  <si>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</si>
  <si>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</si>
  <si>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</si>
  <si>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</si>
  <si>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</si>
  <si>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</si>
  <si>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</si>
  <si>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</si>
  <si>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</si>
  <si>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</si>
  <si>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</si>
  <si>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</si>
  <si>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</si>
  <si>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</si>
  <si>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</si>
  <si>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</si>
  <si>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</si>
  <si>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</si>
  <si>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</si>
  <si>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</si>
  <si>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</si>
  <si>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</si>
  <si>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</si>
  <si>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</si>
  <si>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</si>
  <si>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</si>
  <si>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</si>
  <si>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</si>
  <si>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</si>
  <si>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</si>
  <si>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</si>
  <si>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</si>
  <si>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</si>
  <si>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</si>
  <si>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</si>
  <si>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</si>
  <si>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</si>
  <si>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</si>
  <si>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</si>
  <si>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</si>
  <si>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</si>
  <si>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</si>
  <si>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</si>
  <si>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</si>
  <si>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</si>
  <si>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</si>
  <si>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</si>
  <si>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</si>
  <si>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</si>
  <si>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</si>
  <si>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</si>
  <si>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</si>
  <si>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</si>
  <si>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</si>
  <si>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</si>
  <si>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</si>
  <si>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</si>
  <si>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</si>
  <si>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</si>
  <si>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</si>
  <si>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</si>
  <si>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</si>
  <si>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</si>
  <si>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</si>
  <si>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</si>
  <si>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</si>
  <si>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</si>
  <si>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</si>
  <si>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</si>
  <si>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</si>
  <si>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</si>
  <si>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</si>
  <si>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</si>
  <si>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</si>
  <si>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</si>
  <si>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</si>
  <si>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</si>
  <si>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</si>
  <si>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</si>
  <si>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</si>
  <si>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</si>
  <si>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</si>
  <si>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</si>
  <si>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</si>
  <si>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</si>
  <si>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</si>
  <si>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</si>
  <si>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</si>
  <si>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</si>
  <si>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</si>
  <si>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</si>
  <si>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</si>
  <si>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</si>
  <si>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</si>
  <si>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</si>
  <si>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</si>
  <si>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</si>
  <si>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</si>
  <si>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</si>
  <si>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</si>
  <si>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</si>
  <si>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</si>
  <si>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</si>
  <si>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</si>
  <si>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</si>
  <si>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</si>
  <si>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</si>
  <si>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</si>
  <si>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</si>
  <si>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</si>
  <si>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</si>
  <si>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</si>
  <si>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</si>
  <si>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</si>
  <si>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</si>
  <si>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</si>
  <si>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</si>
  <si>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</si>
  <si>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</si>
  <si>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</si>
  <si>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</si>
  <si>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</si>
  <si>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</si>
  <si>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</si>
  <si>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</si>
  <si>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</si>
  <si>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</si>
  <si>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</si>
  <si>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</si>
  <si>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</si>
  <si>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</si>
  <si>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</si>
  <si>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</si>
  <si>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</si>
  <si>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</si>
  <si>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</si>
  <si>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</si>
  <si>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</si>
  <si>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</si>
  <si>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</si>
  <si>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</si>
  <si>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</si>
  <si>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</si>
  <si>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</si>
  <si>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</si>
  <si>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</si>
  <si>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</si>
  <si>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</si>
  <si>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</si>
  <si>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</si>
  <si>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</si>
  <si>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</si>
  <si>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</si>
  <si>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</si>
  <si>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</si>
  <si>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</si>
  <si>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</si>
  <si>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</si>
  <si>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</si>
  <si>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</si>
  <si>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</si>
  <si>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</si>
  <si>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</si>
  <si>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</si>
  <si>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</si>
  <si>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</si>
  <si>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</si>
  <si>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</si>
  <si>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</si>
  <si>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</si>
  <si>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</si>
  <si>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</si>
  <si>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</si>
  <si>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</si>
  <si>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</si>
  <si>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</si>
  <si>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</si>
  <si>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</si>
  <si>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</si>
  <si>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</si>
  <si>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</si>
  <si>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</si>
  <si>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</si>
  <si>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</si>
  <si>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</si>
  <si>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</si>
  <si>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</si>
  <si>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</si>
  <si>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</si>
  <si>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</si>
  <si>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</si>
  <si>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</si>
  <si>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</si>
  <si>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</si>
  <si>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</si>
  <si>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</si>
  <si>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</si>
  <si>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</si>
  <si>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</si>
  <si>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</si>
  <si>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</si>
  <si>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</si>
  <si>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</si>
  <si>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</si>
  <si>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</si>
  <si>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</si>
  <si>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</si>
  <si>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</si>
  <si>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</si>
  <si>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</si>
  <si>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</si>
  <si>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</si>
  <si>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</si>
  <si>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</si>
  <si>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</si>
  <si>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</si>
  <si>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</si>
  <si>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</si>
  <si>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</si>
  <si>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</si>
  <si>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</si>
  <si>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</si>
  <si>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</si>
  <si>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</si>
  <si>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</si>
  <si>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</si>
  <si>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</si>
  <si>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</si>
  <si>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</si>
  <si>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</si>
  <si>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</si>
  <si>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</si>
  <si>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</si>
  <si>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</si>
  <si>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</si>
  <si>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</si>
  <si>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</si>
  <si>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</si>
  <si>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</si>
  <si>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</si>
  <si>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</si>
  <si>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</si>
  <si>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</si>
  <si>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</si>
  <si>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</si>
  <si>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</si>
  <si>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</si>
  <si>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</si>
  <si>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</si>
  <si>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</si>
  <si>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</si>
  <si>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</si>
  <si>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</si>
  <si>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</si>
  <si>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</si>
  <si>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</si>
  <si>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</si>
  <si>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</si>
  <si>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</si>
  <si>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</si>
  <si>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</si>
  <si>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</si>
  <si>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</si>
  <si>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</si>
  <si>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</si>
  <si>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</si>
  <si>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</si>
  <si>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</si>
  <si>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</si>
  <si>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</si>
  <si>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</si>
  <si>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</si>
  <si>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</si>
  <si>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</si>
  <si>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</si>
  <si>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</si>
  <si>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</si>
  <si>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</si>
  <si>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</si>
  <si>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</si>
  <si>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</si>
  <si>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</si>
  <si>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</si>
  <si>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</si>
  <si>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</si>
  <si>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</si>
  <si>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</si>
  <si>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</si>
  <si>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</si>
  <si>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</si>
  <si>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</si>
  <si>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</si>
  <si>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</si>
  <si>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</si>
  <si>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</si>
  <si>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</si>
  <si>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</si>
  <si>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</si>
  <si>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</si>
  <si>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</si>
  <si>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</si>
  <si>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</si>
  <si>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</si>
  <si>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</si>
  <si>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</si>
  <si>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</si>
  <si>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</si>
  <si>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</si>
  <si>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</si>
  <si>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</si>
  <si>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</si>
  <si>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</si>
  <si>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</si>
  <si>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</si>
  <si>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</si>
  <si>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</si>
  <si>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</si>
  <si>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</si>
  <si>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</si>
  <si>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</si>
  <si>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</si>
  <si>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</si>
  <si>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</si>
  <si>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</si>
  <si>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</si>
  <si>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</si>
  <si>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</si>
  <si>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</si>
  <si>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</si>
  <si>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</si>
  <si>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</si>
  <si>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</si>
  <si>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</si>
  <si>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</si>
  <si>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</si>
  <si>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</si>
  <si>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</si>
  <si>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</si>
  <si>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</si>
  <si>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</si>
  <si>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</si>
  <si>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</si>
  <si>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</si>
  <si>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</si>
  <si>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</si>
  <si>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</si>
  <si>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</si>
  <si>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</si>
  <si>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</si>
  <si>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</si>
  <si>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</si>
  <si>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</si>
  <si>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</si>
  <si>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</si>
  <si>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</si>
  <si>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</si>
  <si>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</si>
  <si>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</si>
  <si>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</si>
  <si>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</si>
  <si>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</si>
  <si>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</si>
  <si>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</si>
  <si>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</si>
  <si>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</si>
  <si>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</si>
  <si>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</si>
  <si>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</si>
  <si>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</si>
  <si>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</si>
  <si>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</si>
  <si>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</si>
  <si>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</si>
  <si>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</si>
  <si>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</si>
  <si>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</si>
  <si>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</si>
  <si>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</si>
  <si>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</si>
  <si>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</si>
  <si>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</si>
  <si>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</si>
  <si>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</si>
  <si>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</si>
  <si>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</si>
  <si>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</si>
  <si>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</si>
  <si>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</si>
  <si>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</si>
  <si>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</si>
  <si>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</si>
  <si>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</si>
  <si>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</si>
  <si>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</si>
  <si>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</si>
  <si>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</si>
  <si>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</si>
  <si>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</si>
  <si>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</si>
  <si>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</si>
  <si>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</si>
  <si>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</si>
  <si>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</si>
  <si>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</si>
  <si>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</si>
  <si>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</si>
  <si>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</si>
  <si>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</si>
  <si>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</si>
  <si>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</si>
  <si>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</si>
  <si>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</si>
  <si>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</si>
  <si>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</si>
  <si>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</si>
  <si>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</si>
  <si>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</si>
  <si>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</si>
  <si>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</si>
  <si>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</si>
  <si>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</si>
  <si>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</si>
  <si>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</si>
  <si>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</si>
  <si>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</si>
  <si>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</si>
  <si>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</si>
  <si>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</si>
  <si>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</si>
  <si>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</si>
  <si>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</si>
  <si>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</si>
  <si>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</si>
  <si>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</si>
  <si>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</si>
  <si>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</si>
  <si>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</si>
  <si>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</si>
  <si>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</si>
  <si>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</si>
  <si>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</si>
  <si>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</si>
  <si>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</si>
  <si>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</si>
  <si>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</si>
  <si>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</si>
  <si>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</si>
  <si>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</si>
  <si>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</si>
  <si>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</si>
  <si>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</si>
  <si>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</si>
  <si>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</si>
  <si>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</si>
  <si>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</si>
  <si>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</si>
  <si>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</si>
  <si>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</si>
  <si>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</si>
  <si>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</si>
  <si>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</si>
  <si>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</si>
  <si>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</si>
  <si>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</si>
  <si>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</si>
  <si>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</si>
  <si>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</si>
  <si>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</si>
  <si>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</si>
  <si>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</si>
  <si>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</si>
  <si>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</si>
  <si>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</si>
  <si>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</si>
  <si>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</si>
  <si>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</si>
  <si>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</si>
  <si>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</si>
  <si>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</si>
  <si>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</si>
  <si>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</si>
  <si>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</si>
  <si>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</si>
  <si>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</si>
  <si>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</si>
  <si>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</si>
  <si>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</si>
  <si>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</si>
  <si>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</si>
  <si>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</si>
  <si>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</si>
  <si>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</si>
  <si>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</si>
  <si>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</si>
  <si>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</si>
  <si>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</si>
  <si>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</si>
  <si>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</si>
  <si>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</si>
  <si>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</si>
  <si>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</si>
  <si>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</si>
  <si>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</si>
  <si>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</si>
  <si>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</si>
  <si>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</si>
  <si>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</si>
  <si>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</si>
  <si>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</si>
  <si>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</si>
  <si>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</si>
  <si>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</si>
  <si>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</si>
  <si>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</si>
  <si>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</si>
  <si>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</si>
  <si>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</si>
  <si>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</si>
  <si>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</si>
  <si>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</si>
  <si>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</si>
  <si>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</si>
  <si>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</si>
  <si>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</si>
  <si>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</si>
  <si>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</si>
  <si>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</si>
  <si>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</si>
  <si>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</si>
  <si>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</si>
  <si>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</si>
  <si>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</si>
  <si>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</si>
  <si>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</si>
  <si>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</si>
  <si>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</si>
  <si>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</si>
  <si>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</si>
  <si>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</si>
  <si>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</si>
  <si>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</si>
  <si>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</si>
  <si>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</si>
  <si>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</si>
  <si>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</si>
  <si>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</si>
  <si>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</si>
  <si>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</si>
  <si>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</si>
  <si>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</si>
  <si>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</si>
  <si>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</si>
  <si>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</si>
  <si>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</si>
  <si>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</si>
  <si>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</si>
  <si>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</si>
  <si>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</si>
  <si>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</si>
  <si>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</si>
  <si>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</si>
  <si>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</si>
  <si>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</si>
  <si>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</si>
  <si>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</si>
  <si>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</si>
  <si>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</si>
  <si>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</si>
  <si>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</si>
  <si>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</si>
  <si>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</si>
  <si>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</si>
  <si>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</si>
  <si>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</si>
  <si>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</si>
  <si>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</si>
  <si>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</si>
  <si>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</si>
  <si>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</si>
  <si>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</si>
  <si>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</si>
  <si>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</si>
  <si>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</si>
  <si>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</si>
  <si>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</si>
  <si>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</si>
  <si>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</si>
  <si>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</si>
  <si>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</si>
  <si>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</si>
  <si>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</si>
  <si>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</si>
  <si>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</si>
  <si>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</si>
  <si>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</si>
  <si>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</si>
  <si>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</si>
  <si>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</si>
  <si>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</si>
  <si>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</si>
  <si>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</si>
  <si>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</si>
  <si>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</si>
  <si>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</si>
  <si>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</si>
  <si>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</si>
  <si>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</si>
  <si>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</si>
  <si>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</si>
  <si>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</si>
  <si>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</si>
  <si>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</si>
  <si>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</si>
  <si>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</si>
  <si>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</si>
  <si>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</si>
  <si>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</si>
  <si>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</si>
  <si>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</si>
  <si>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</si>
  <si>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</si>
  <si>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</si>
  <si>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</si>
  <si>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</si>
  <si>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</si>
  <si>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</si>
  <si>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</si>
  <si>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</si>
  <si>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</si>
  <si>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</si>
  <si>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</si>
  <si>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</si>
  <si>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</si>
  <si>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</si>
  <si>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</si>
  <si>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</si>
  <si>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</si>
  <si>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</si>
  <si>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</si>
  <si>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</si>
  <si>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</si>
  <si>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</si>
  <si>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</si>
  <si>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</si>
  <si>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</si>
  <si>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</si>
  <si>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</si>
  <si>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</si>
  <si>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</si>
  <si>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</si>
  <si>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</si>
  <si>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</si>
  <si>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</si>
  <si>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</si>
  <si>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</si>
  <si>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</si>
  <si>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</si>
  <si>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</si>
  <si>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</si>
  <si>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</si>
  <si>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</si>
  <si>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</si>
  <si>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</si>
  <si>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</si>
  <si>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</si>
  <si>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</si>
  <si>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</si>
  <si>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</si>
  <si>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</si>
  <si>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</si>
  <si>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</si>
  <si>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</si>
  <si>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</si>
  <si>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</si>
  <si>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</si>
  <si>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</si>
  <si>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</si>
  <si>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</si>
  <si>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</si>
  <si>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</si>
  <si>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</si>
  <si>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</si>
  <si>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</si>
  <si>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</si>
  <si>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</si>
  <si>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</si>
  <si>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</si>
  <si>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</si>
  <si>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</si>
  <si>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</si>
  <si>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</si>
  <si>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</si>
  <si>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</si>
  <si>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</si>
  <si>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</si>
  <si>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</si>
  <si>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</si>
  <si>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</si>
  <si>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</si>
  <si>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</si>
  <si>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</si>
  <si>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</si>
  <si>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</si>
  <si>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</si>
  <si>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</si>
  <si>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</si>
  <si>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</si>
  <si>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</si>
  <si>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</si>
  <si>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</si>
  <si>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</si>
  <si>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</si>
  <si>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</si>
  <si>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</si>
  <si>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</si>
  <si>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</si>
  <si>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</si>
  <si>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</si>
  <si>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</si>
  <si>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</si>
  <si>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</si>
  <si>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</si>
  <si>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</si>
  <si>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</si>
  <si>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</si>
  <si>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</si>
  <si>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</si>
  <si>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</si>
  <si>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</si>
  <si>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</si>
  <si>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</si>
  <si>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</si>
  <si>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</si>
  <si>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</si>
  <si>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</si>
  <si>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</si>
  <si>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</si>
  <si>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</si>
  <si>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</si>
  <si>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</si>
  <si>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</si>
  <si>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</si>
  <si>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</si>
  <si>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</si>
  <si>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</si>
  <si>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</si>
  <si>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</si>
  <si>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</si>
  <si>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</si>
  <si>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</si>
  <si>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</si>
  <si>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</si>
  <si>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</si>
  <si>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</si>
  <si>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</si>
  <si>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</si>
  <si>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</si>
  <si>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</si>
  <si>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</si>
  <si>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</si>
  <si>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</si>
  <si>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</si>
  <si>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</si>
  <si>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</si>
  <si>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</si>
  <si>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</si>
  <si>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</si>
  <si>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</si>
  <si>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</si>
  <si>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</si>
  <si>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</si>
  <si>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</si>
  <si>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</si>
  <si>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</si>
  <si>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</si>
  <si>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</si>
  <si>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</si>
  <si>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</si>
  <si>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</si>
  <si>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</si>
  <si>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</si>
  <si>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</si>
  <si>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</si>
  <si>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</si>
  <si>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</si>
  <si>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</si>
  <si>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</si>
  <si>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</si>
  <si>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</si>
  <si>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</si>
  <si>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</si>
  <si>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</si>
  <si>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</si>
  <si>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</si>
  <si>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</si>
  <si>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</si>
  <si>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</si>
  <si>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</si>
  <si>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</si>
  <si>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</si>
  <si>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</si>
  <si>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</si>
  <si>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</si>
  <si>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</si>
  <si>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</si>
  <si>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</si>
  <si>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</si>
  <si>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</si>
  <si>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</si>
  <si>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</si>
  <si>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</si>
  <si>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</si>
  <si>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</si>
  <si>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</si>
  <si>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</si>
  <si>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</si>
  <si>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</si>
  <si>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</si>
  <si>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</si>
  <si>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</si>
  <si>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</si>
  <si>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</si>
  <si>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</si>
  <si>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</si>
  <si>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</si>
  <si>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</si>
  <si>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</si>
  <si>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</si>
  <si>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</si>
  <si>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</si>
  <si>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</si>
  <si>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</si>
  <si>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</si>
  <si>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</si>
  <si>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</si>
  <si>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</si>
  <si>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</si>
  <si>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</si>
  <si>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</si>
  <si>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</si>
  <si>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</si>
  <si>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</si>
  <si>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</si>
  <si>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</si>
  <si>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</si>
  <si>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</si>
  <si>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</si>
  <si>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</si>
  <si>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</si>
  <si>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</si>
  <si>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</si>
  <si>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</si>
  <si>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</si>
  <si>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</si>
  <si>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</si>
  <si>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</si>
  <si>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</si>
  <si>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</si>
  <si>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</si>
  <si>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</si>
  <si>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</si>
  <si>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</si>
  <si>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</si>
  <si>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</si>
  <si>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</si>
  <si>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</si>
  <si>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</si>
  <si>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</si>
  <si>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</si>
  <si>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</si>
  <si>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</si>
  <si>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</si>
  <si>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</si>
  <si>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</si>
  <si>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</si>
  <si>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</si>
  <si>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</si>
  <si>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</si>
  <si>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</si>
  <si>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</si>
  <si>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</si>
  <si>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</si>
  <si>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</si>
  <si>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</si>
  <si>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</si>
  <si>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</si>
  <si>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</si>
  <si>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</si>
  <si>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</si>
  <si>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</si>
  <si>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</si>
  <si>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</si>
  <si>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</si>
  <si>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</si>
  <si>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</si>
  <si>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</si>
  <si>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</si>
  <si>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</si>
  <si>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</si>
  <si>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</si>
  <si>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</si>
  <si>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</si>
  <si>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</si>
  <si>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</si>
  <si>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</si>
  <si>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</si>
  <si>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</si>
  <si>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</si>
  <si>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</si>
  <si>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</si>
  <si>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</si>
  <si>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</si>
  <si>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</si>
  <si>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</si>
  <si>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</si>
  <si>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</si>
  <si>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</si>
  <si>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</si>
  <si>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</si>
  <si>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</si>
  <si>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</si>
  <si>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</si>
  <si>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</si>
  <si>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</si>
  <si>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</si>
  <si>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</si>
  <si>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</si>
  <si>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</si>
  <si>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</si>
  <si>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</si>
  <si>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</si>
  <si>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</si>
  <si>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</si>
  <si>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</si>
  <si>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</si>
  <si>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</si>
  <si>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</si>
  <si>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</si>
  <si>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</si>
  <si>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</si>
  <si>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</si>
  <si>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</si>
  <si>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</si>
  <si>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</si>
  <si>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</si>
  <si>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</si>
  <si>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</si>
  <si>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</si>
  <si>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</si>
  <si>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</si>
  <si>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</si>
  <si>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</si>
  <si>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</si>
  <si>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</si>
  <si>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</si>
  <si>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</si>
  <si>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</si>
  <si>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</si>
  <si>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</si>
  <si>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</si>
  <si>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</si>
  <si>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</si>
  <si>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</si>
  <si>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</si>
  <si>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</si>
  <si>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</si>
  <si>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</si>
  <si>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</si>
  <si>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</si>
  <si>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</si>
  <si>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</si>
  <si>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</si>
  <si>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</si>
  <si>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</si>
  <si>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</si>
  <si>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</si>
  <si>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</si>
  <si>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</si>
  <si>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</si>
  <si>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</si>
  <si>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</si>
  <si>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</si>
  <si>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</si>
  <si>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</si>
  <si>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</si>
  <si>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</si>
  <si>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</si>
  <si>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</si>
  <si>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</si>
  <si>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</si>
  <si>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</si>
  <si>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</si>
  <si>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</si>
  <si>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</si>
  <si>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</si>
  <si>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</si>
  <si>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</si>
  <si>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</si>
  <si>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</si>
  <si>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</si>
  <si>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</si>
  <si>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</si>
  <si>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</si>
  <si>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</si>
  <si>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</si>
  <si>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</si>
  <si>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</si>
  <si>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</si>
  <si>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</si>
  <si>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</si>
  <si>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</si>
  <si>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</si>
  <si>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</si>
  <si>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</si>
  <si>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</si>
  <si>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</si>
  <si>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</si>
  <si>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</si>
  <si>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</si>
  <si>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</si>
  <si>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</si>
  <si>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</si>
  <si>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</si>
  <si>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</si>
  <si>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</si>
  <si>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</si>
  <si>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</si>
  <si>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</si>
  <si>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</si>
  <si>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</si>
  <si>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</si>
  <si>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</si>
  <si>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</si>
  <si>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</si>
  <si>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</si>
  <si>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</si>
  <si>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</si>
  <si>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</si>
  <si>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</si>
  <si>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</si>
  <si>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</si>
  <si>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</si>
  <si>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</si>
  <si>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</si>
  <si>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</si>
  <si>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</si>
  <si>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</si>
  <si>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</si>
  <si>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</si>
  <si>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</si>
  <si>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</si>
  <si>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</si>
  <si>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</si>
  <si>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</si>
  <si>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</si>
  <si>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</si>
  <si>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</si>
  <si>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</si>
  <si>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</si>
  <si>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</si>
  <si>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</si>
  <si>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</si>
  <si>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</si>
  <si>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</si>
  <si>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</si>
  <si>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</si>
  <si>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</si>
  <si>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</si>
  <si>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</si>
  <si>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</si>
  <si>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</si>
  <si>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</si>
  <si>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</si>
  <si>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</si>
  <si>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</si>
  <si>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</si>
  <si>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</si>
  <si>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</si>
  <si>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</si>
  <si>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</si>
  <si>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</si>
  <si>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</si>
  <si>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</si>
  <si>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</si>
  <si>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</si>
  <si>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</si>
  <si>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</si>
  <si>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</si>
  <si>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</si>
  <si>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</si>
  <si>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</si>
  <si>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</si>
  <si>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</si>
  <si>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</si>
  <si>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</si>
  <si>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</si>
  <si>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</si>
  <si>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</si>
  <si>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</si>
  <si>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</si>
  <si>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</si>
  <si>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</si>
  <si>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</si>
  <si>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</si>
  <si>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</si>
  <si>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</si>
  <si>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</si>
  <si>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</si>
  <si>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</si>
  <si>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</si>
  <si>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</si>
  <si>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</si>
  <si>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</si>
  <si>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</si>
  <si>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</si>
  <si>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</si>
  <si>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</si>
  <si>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</si>
  <si>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</si>
  <si>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</si>
  <si>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</si>
  <si>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</si>
  <si>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</si>
  <si>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</si>
  <si>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</si>
  <si>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</si>
  <si>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</si>
  <si>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</si>
  <si>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</si>
  <si>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</si>
  <si>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</si>
  <si>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</si>
  <si>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</si>
  <si>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</si>
  <si>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</si>
  <si>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</si>
  <si>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</si>
  <si>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</si>
  <si>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</si>
  <si>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</si>
  <si>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</si>
  <si>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</si>
  <si>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</si>
  <si>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</si>
  <si>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</si>
  <si>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</si>
  <si>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</si>
  <si>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</si>
  <si>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</si>
  <si>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</si>
  <si>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</si>
  <si>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</si>
  <si>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</si>
  <si>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</si>
  <si>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</si>
  <si>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</si>
  <si>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</si>
  <si>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</si>
  <si>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</si>
  <si>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</si>
  <si>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</si>
  <si>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</si>
  <si>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</si>
  <si>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</si>
  <si>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</si>
  <si>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</si>
  <si>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</si>
  <si>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</si>
  <si>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</si>
  <si>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</si>
  <si>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</si>
  <si>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</si>
  <si>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</si>
  <si>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</si>
  <si>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</si>
  <si>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</si>
  <si>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</si>
  <si>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</si>
  <si>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</si>
  <si>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</si>
  <si>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</si>
  <si>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</si>
  <si>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</si>
  <si>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</si>
  <si>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</si>
  <si>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</si>
  <si>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</si>
  <si>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</si>
  <si>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</si>
  <si>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</si>
  <si>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</si>
  <si>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</si>
  <si>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</si>
  <si>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</si>
  <si>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</si>
  <si>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</si>
  <si>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</si>
  <si>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</si>
  <si>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</si>
  <si>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</si>
  <si>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</si>
  <si>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</si>
  <si>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</si>
  <si>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</si>
  <si>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</si>
  <si>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</si>
  <si>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</si>
  <si>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</si>
  <si>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</si>
  <si>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</si>
  <si>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</si>
  <si>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</si>
  <si>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</si>
  <si>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</si>
  <si>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</si>
  <si>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</si>
  <si>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</si>
  <si>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</si>
  <si>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</si>
  <si>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</si>
  <si>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</si>
  <si>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</si>
  <si>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</si>
  <si>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</si>
  <si>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</si>
  <si>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</si>
  <si>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</si>
  <si>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</si>
  <si>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</si>
  <si>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</si>
  <si>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</si>
  <si>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</si>
  <si>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</si>
  <si>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</si>
  <si>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</si>
  <si>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</si>
  <si>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</si>
  <si>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</si>
  <si>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</si>
  <si>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</si>
  <si>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</si>
  <si>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</si>
  <si>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</si>
  <si>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</si>
  <si>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</si>
  <si>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</si>
  <si>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</si>
  <si>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</si>
  <si>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</si>
  <si>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</si>
  <si>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</si>
  <si>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</si>
  <si>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</si>
  <si>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</si>
  <si>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</si>
  <si>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</si>
  <si>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</si>
  <si>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</si>
  <si>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</si>
  <si>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</si>
  <si>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</si>
  <si>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</si>
  <si>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</si>
  <si>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</si>
  <si>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</si>
  <si>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</si>
  <si>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</si>
  <si>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</si>
  <si>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</si>
  <si>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</si>
  <si>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</si>
  <si>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</si>
  <si>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</si>
  <si>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</si>
  <si>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</si>
  <si>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</si>
  <si>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</si>
  <si>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</si>
  <si>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</si>
  <si>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</si>
  <si>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</si>
  <si>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</si>
  <si>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</si>
  <si>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</si>
  <si>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</si>
  <si>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</si>
  <si>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</si>
  <si>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</si>
  <si>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</si>
  <si>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</si>
  <si>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</si>
  <si>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</si>
  <si>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</si>
  <si>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</si>
  <si>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</si>
  <si>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</si>
  <si>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</si>
  <si>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</si>
  <si>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</si>
  <si>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</si>
  <si>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</si>
  <si>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</si>
  <si>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</si>
  <si>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</si>
  <si>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</si>
  <si>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</si>
  <si>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</si>
  <si>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</si>
  <si>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</si>
  <si>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</si>
  <si>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</si>
  <si>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</si>
  <si>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</si>
  <si>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</si>
  <si>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</si>
  <si>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</si>
  <si>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</si>
  <si>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</si>
  <si>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</si>
  <si>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</si>
  <si>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</si>
  <si>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</si>
  <si>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</si>
  <si>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</si>
  <si>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</si>
  <si>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</si>
  <si>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</si>
  <si>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</si>
  <si>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</si>
  <si>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</si>
  <si>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</si>
  <si>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</si>
  <si>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</si>
  <si>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</si>
  <si>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</si>
  <si>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</si>
  <si>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</si>
  <si>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</si>
  <si>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</si>
  <si>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</si>
  <si>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</si>
  <si>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</si>
  <si>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</si>
  <si>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</si>
  <si>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</si>
  <si>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</si>
  <si>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</si>
  <si>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</si>
  <si>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</si>
  <si>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</si>
  <si>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</si>
  <si>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</si>
  <si>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</si>
  <si>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</si>
  <si>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</si>
  <si>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</si>
  <si>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</si>
  <si>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</si>
  <si>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</si>
  <si>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</si>
  <si>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</si>
  <si>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</si>
  <si>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</si>
  <si>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</si>
  <si>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</si>
  <si>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</si>
  <si>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</si>
  <si>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</si>
  <si>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</si>
  <si>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</si>
  <si>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</si>
  <si>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</si>
  <si>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</si>
  <si>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</si>
  <si>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</si>
  <si>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</si>
  <si>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</si>
  <si>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</si>
  <si>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</si>
  <si>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</si>
  <si>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</si>
  <si>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</si>
  <si>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</si>
  <si>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</si>
  <si>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</si>
  <si>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</si>
  <si>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</si>
  <si>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</si>
  <si>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</si>
  <si>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</si>
  <si>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</si>
  <si>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</si>
  <si>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</si>
  <si>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</si>
  <si>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</si>
  <si>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</si>
  <si>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</si>
  <si>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</si>
  <si>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</si>
  <si>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</si>
  <si>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</si>
  <si>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</si>
  <si>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</si>
  <si>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</si>
  <si>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</si>
  <si>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</si>
  <si>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</si>
  <si>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</si>
  <si>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</si>
  <si>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</si>
  <si>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</si>
  <si>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</si>
  <si>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</si>
  <si>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</si>
  <si>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</si>
  <si>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</si>
  <si>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</si>
  <si>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</si>
  <si>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</si>
  <si>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</si>
  <si>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</si>
  <si>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</si>
  <si>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</si>
  <si>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</si>
  <si>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</si>
  <si>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</si>
  <si>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</si>
  <si>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</si>
  <si>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</si>
  <si>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</si>
  <si>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</si>
  <si>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</si>
  <si>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</si>
  <si>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</si>
  <si>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</si>
  <si>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</si>
  <si>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</si>
  <si>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</si>
  <si>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</si>
  <si>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</si>
  <si>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</si>
  <si>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</si>
  <si>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</si>
  <si>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</si>
  <si>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</si>
  <si>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</si>
  <si>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</si>
  <si>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</si>
  <si>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</si>
  <si>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</si>
  <si>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</si>
  <si>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</si>
  <si>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</si>
  <si>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</si>
  <si>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</si>
  <si>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</si>
  <si>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</si>
  <si>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</si>
  <si>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</si>
  <si>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</si>
  <si>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</si>
  <si>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</si>
  <si>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</si>
  <si>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</si>
  <si>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</si>
  <si>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</si>
  <si>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</si>
  <si>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</si>
  <si>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</si>
  <si>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</si>
  <si>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</si>
  <si>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</si>
  <si>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</si>
  <si>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</si>
  <si>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</si>
  <si>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</si>
  <si>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</si>
  <si>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</si>
  <si>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</si>
  <si>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</si>
  <si>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</si>
  <si>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</si>
  <si>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</si>
  <si>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</si>
  <si>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</si>
  <si>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</si>
  <si>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</si>
  <si>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</si>
  <si>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</si>
  <si>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</si>
  <si>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</si>
  <si>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</si>
  <si>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</si>
  <si>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</si>
  <si>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</si>
  <si>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</si>
  <si>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</si>
  <si>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</si>
  <si>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</si>
  <si>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</si>
  <si>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</si>
  <si>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</si>
  <si>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</si>
  <si>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</si>
  <si>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</si>
  <si>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</si>
  <si>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</si>
  <si>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</si>
  <si>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</si>
  <si>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</si>
  <si>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</si>
  <si>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</si>
  <si>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</si>
  <si>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</si>
  <si>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</si>
  <si>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</si>
  <si>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</si>
  <si>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</si>
  <si>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</si>
  <si>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</si>
  <si>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</si>
  <si>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</si>
  <si>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</si>
  <si>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</si>
  <si>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</si>
  <si>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</si>
  <si>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</si>
  <si>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</si>
  <si>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</si>
  <si>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</si>
  <si>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</si>
  <si>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</si>
  <si>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</si>
  <si>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</si>
  <si>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</si>
  <si>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</si>
  <si>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</si>
  <si>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</si>
  <si>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</si>
  <si>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</si>
  <si>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</si>
  <si>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</si>
  <si>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</si>
  <si>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</si>
  <si>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</si>
  <si>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</si>
  <si>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</si>
  <si>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</si>
  <si>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</si>
  <si>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</si>
  <si>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</si>
  <si>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</si>
  <si>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</si>
  <si>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</si>
  <si>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</si>
  <si>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</si>
  <si>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</si>
  <si>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</si>
  <si>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</si>
  <si>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</si>
  <si>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</si>
  <si>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</si>
  <si>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</si>
  <si>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</si>
  <si>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</si>
  <si>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</si>
  <si>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</si>
  <si>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</si>
  <si>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</si>
  <si>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</si>
  <si>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</si>
  <si>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</si>
  <si>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</si>
  <si>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</si>
  <si>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</si>
  <si>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</si>
  <si>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</si>
  <si>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</si>
  <si>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</si>
  <si>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</si>
  <si>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</si>
  <si>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</si>
  <si>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</si>
  <si>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</si>
  <si>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</si>
  <si>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</si>
  <si>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</si>
  <si>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</si>
  <si>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</si>
  <si>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</si>
  <si>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</si>
  <si>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</si>
  <si>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</si>
  <si>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</si>
  <si>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</si>
  <si>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</si>
  <si>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</si>
  <si>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</si>
  <si>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</si>
  <si>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</si>
  <si>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</si>
  <si>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</si>
  <si>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</si>
  <si>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</si>
  <si>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</si>
  <si>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</si>
  <si>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</si>
  <si>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</si>
  <si>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</si>
  <si>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</si>
  <si>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</si>
  <si>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</si>
  <si>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</si>
  <si>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</si>
  <si>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</si>
  <si>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</si>
  <si>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</si>
  <si>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</si>
  <si>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</si>
  <si>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</si>
  <si>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</si>
  <si>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</si>
  <si>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</si>
  <si>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</si>
  <si>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</si>
  <si>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</si>
  <si>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</si>
  <si>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</si>
  <si>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</si>
  <si>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</si>
  <si>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</si>
  <si>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</si>
  <si>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</si>
  <si>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</si>
  <si>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</si>
  <si>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</si>
  <si>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</si>
  <si>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</si>
  <si>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</si>
  <si>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</si>
  <si>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</si>
  <si>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</si>
  <si>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</si>
  <si>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</si>
  <si>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</si>
  <si>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</si>
  <si>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</si>
  <si>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</si>
  <si>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</si>
  <si>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</si>
  <si>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</si>
  <si>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</si>
  <si>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</si>
  <si>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</si>
  <si>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</si>
  <si>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</si>
  <si>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</si>
  <si>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</si>
  <si>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</si>
  <si>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</si>
  <si>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</si>
  <si>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</si>
  <si>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</si>
  <si>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</si>
  <si>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</si>
  <si>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</si>
  <si>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</si>
  <si>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</si>
  <si>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</si>
  <si>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</si>
  <si>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</si>
  <si>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</si>
  <si>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</si>
  <si>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</si>
  <si>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</si>
  <si>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</si>
  <si>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</si>
  <si>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</si>
  <si>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</si>
  <si>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</si>
  <si>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</si>
  <si>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</si>
  <si>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</si>
  <si>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</si>
  <si>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</si>
  <si>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</si>
  <si>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</si>
  <si>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</si>
  <si>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</si>
  <si>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</si>
  <si>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</si>
  <si>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</si>
  <si>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</si>
  <si>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</si>
  <si>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</si>
  <si>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</si>
  <si>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</si>
  <si>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</si>
  <si>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</si>
  <si>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</si>
  <si>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</si>
  <si>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</si>
  <si>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</si>
  <si>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</si>
  <si>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</si>
  <si>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</si>
  <si>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</si>
  <si>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</si>
  <si>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</si>
  <si>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</si>
  <si>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</si>
  <si>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</si>
  <si>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</si>
  <si>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</si>
  <si>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</si>
  <si>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</si>
  <si>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</si>
  <si>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</si>
  <si>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</si>
  <si>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</si>
  <si>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</si>
  <si>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</si>
  <si>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</si>
  <si>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</si>
  <si>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</si>
  <si>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</si>
  <si>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</si>
  <si>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</si>
  <si>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</si>
  <si>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</si>
  <si>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</si>
  <si>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</si>
  <si>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</si>
  <si>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</si>
  <si>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</si>
  <si>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</si>
  <si>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</si>
  <si>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</si>
  <si>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</si>
  <si>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</si>
  <si>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</si>
  <si>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</si>
  <si>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</si>
  <si>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</si>
  <si>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</si>
  <si>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</si>
  <si>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</si>
  <si>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</si>
  <si>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</si>
  <si>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</si>
  <si>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</si>
  <si>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</si>
  <si>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</si>
  <si>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</si>
  <si>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</si>
  <si>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</si>
  <si>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</si>
  <si>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</si>
  <si>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</si>
  <si>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</si>
  <si>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</si>
  <si>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</si>
  <si>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</si>
  <si>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</si>
  <si>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</si>
  <si>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</si>
  <si>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</si>
  <si>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</si>
  <si>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</si>
  <si>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</si>
  <si>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</si>
  <si>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</si>
  <si>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</si>
  <si>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</si>
  <si>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</si>
  <si>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</si>
  <si>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</si>
  <si>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</si>
  <si>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</si>
  <si>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</si>
  <si>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</si>
  <si>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</si>
  <si>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</si>
  <si>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</si>
  <si>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</si>
  <si>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</si>
  <si>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</si>
  <si>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</si>
  <si>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</si>
  <si>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</si>
  <si>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</si>
  <si>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</si>
  <si>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</si>
  <si>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</si>
  <si>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</si>
  <si>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</si>
  <si>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</si>
  <si>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</si>
  <si>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</si>
  <si>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</si>
  <si>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</si>
  <si>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</si>
  <si>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</si>
  <si>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</si>
  <si>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</si>
  <si>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</si>
  <si>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</si>
  <si>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</si>
  <si>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</si>
  <si>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</si>
  <si>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</si>
  <si>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</si>
  <si>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</si>
  <si>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</si>
  <si>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</si>
  <si>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</si>
  <si>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</si>
  <si>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</si>
  <si>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</si>
  <si>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</si>
  <si>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</si>
  <si>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</si>
  <si>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</si>
  <si>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</si>
  <si>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</si>
  <si>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</si>
  <si>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</si>
  <si>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</si>
  <si>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</si>
  <si>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</si>
  <si>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</si>
  <si>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</si>
  <si>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</si>
  <si>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</si>
  <si>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</si>
  <si>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</si>
  <si>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</si>
  <si>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</si>
  <si>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</si>
  <si>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</si>
  <si>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</si>
  <si>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</si>
  <si>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</si>
  <si>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</si>
  <si>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</si>
  <si>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</si>
  <si>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</si>
  <si>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</si>
  <si>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</si>
  <si>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</si>
  <si>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</si>
  <si>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</si>
  <si>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</si>
  <si>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</si>
  <si>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</si>
  <si>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</si>
  <si>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</si>
  <si>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</si>
  <si>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</si>
  <si>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</si>
  <si>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</si>
  <si>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</si>
  <si>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</si>
  <si>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</si>
  <si>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</si>
  <si>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</si>
  <si>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</si>
  <si>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</si>
  <si>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</si>
  <si>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</si>
  <si>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</si>
  <si>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</si>
  <si>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</si>
  <si>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</si>
  <si>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</si>
  <si>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</si>
  <si>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</si>
  <si>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</si>
  <si>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</si>
  <si>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</si>
  <si>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</si>
  <si>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</si>
  <si>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</si>
  <si>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</si>
  <si>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</si>
  <si>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</si>
  <si>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</si>
  <si>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</si>
  <si>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</si>
  <si>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</si>
  <si>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</si>
  <si>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</si>
  <si>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</si>
  <si>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</si>
  <si>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</si>
  <si>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</si>
  <si>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</si>
  <si>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</si>
  <si>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</si>
  <si>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</si>
  <si>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</si>
  <si>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</si>
  <si>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</si>
  <si>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</si>
  <si>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</si>
  <si>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</si>
  <si>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</si>
  <si>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</si>
  <si>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</si>
  <si>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</si>
  <si>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</si>
  <si>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</si>
  <si>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</si>
  <si>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</si>
  <si>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</si>
  <si>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</si>
  <si>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</si>
  <si>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</si>
  <si>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</si>
  <si>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</si>
  <si>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</si>
  <si>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</si>
  <si>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</si>
  <si>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</si>
  <si>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</si>
  <si>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</si>
  <si>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</si>
  <si>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</si>
  <si>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</si>
  <si>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</si>
  <si>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</si>
  <si>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</si>
  <si>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</si>
  <si>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</si>
  <si>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</si>
  <si>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</si>
  <si>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</si>
  <si>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</si>
  <si>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</si>
  <si>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</si>
  <si>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</si>
  <si>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</si>
  <si>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</si>
  <si>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</si>
  <si>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</si>
  <si>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</si>
  <si>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</si>
  <si>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</si>
  <si>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</si>
  <si>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</si>
  <si>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</si>
  <si>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</si>
  <si>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</si>
  <si>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</si>
  <si>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</si>
  <si>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</si>
  <si>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</si>
  <si>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</si>
  <si>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</si>
  <si>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</si>
  <si>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</si>
  <si>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</si>
  <si>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</si>
  <si>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</si>
  <si>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</si>
  <si>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</si>
  <si>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</si>
  <si>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</si>
  <si>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</si>
  <si>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</si>
  <si>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</si>
  <si>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</si>
  <si>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</si>
  <si>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</si>
  <si>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</si>
  <si>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</si>
  <si>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</si>
  <si>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</si>
  <si>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</si>
  <si>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</si>
  <si>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</si>
  <si>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</si>
  <si>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</si>
  <si>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</si>
  <si>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</si>
  <si>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</si>
  <si>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</si>
  <si>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</si>
  <si>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</si>
  <si>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</si>
  <si>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</si>
  <si>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</si>
  <si>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</si>
  <si>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</si>
  <si>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</si>
  <si>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</si>
  <si>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</si>
  <si>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</si>
  <si>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</si>
  <si>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</si>
  <si>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</si>
  <si>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</si>
  <si>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</si>
  <si>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</si>
  <si>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</si>
  <si>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</si>
  <si>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</si>
  <si>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</si>
  <si>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</si>
  <si>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</si>
  <si>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</si>
  <si>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</si>
  <si>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</si>
  <si>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</si>
  <si>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</si>
  <si>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</si>
  <si>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</si>
  <si>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</si>
  <si>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</si>
  <si>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</si>
  <si>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</si>
  <si>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</si>
  <si>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</si>
  <si>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</si>
  <si>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</si>
  <si>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</si>
  <si>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</si>
  <si>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</si>
  <si>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</si>
  <si>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</si>
  <si>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</si>
  <si>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</si>
  <si>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</si>
  <si>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</si>
  <si>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</si>
  <si>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</si>
  <si>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</si>
  <si>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</si>
  <si>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</si>
  <si>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</si>
  <si>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</si>
  <si>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</si>
  <si>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</si>
  <si>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</si>
  <si>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</si>
  <si>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</si>
  <si>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</si>
  <si>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</si>
  <si>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</si>
  <si>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</si>
  <si>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</si>
  <si>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</si>
  <si>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</si>
  <si>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</si>
  <si>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</si>
  <si>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</si>
  <si>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</si>
  <si>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</si>
  <si>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</si>
  <si>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</si>
  <si>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</si>
  <si>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</si>
  <si>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</si>
  <si>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</si>
  <si>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</si>
  <si>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</si>
  <si>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</si>
  <si>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</si>
  <si>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</si>
  <si>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</si>
  <si>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</si>
  <si>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</si>
  <si>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</si>
  <si>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</si>
  <si>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</si>
  <si>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</si>
  <si>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</si>
  <si>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</si>
  <si>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</si>
  <si>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</si>
  <si>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</si>
  <si>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</si>
  <si>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</si>
  <si>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</si>
  <si>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</si>
  <si>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</si>
  <si>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</si>
  <si>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</si>
  <si>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</si>
  <si>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</si>
  <si>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</si>
  <si>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</si>
  <si>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</si>
  <si>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</si>
  <si>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</si>
  <si>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</si>
  <si>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</si>
  <si>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</si>
  <si>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</si>
  <si>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</si>
  <si>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</si>
  <si>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</si>
  <si>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</si>
  <si>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</si>
  <si>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</si>
  <si>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</si>
  <si>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</si>
  <si>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</si>
  <si>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</si>
  <si>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</si>
  <si>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</si>
  <si>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</si>
  <si>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</si>
  <si>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</si>
  <si>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</si>
  <si>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</si>
  <si>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</si>
  <si>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</si>
  <si>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</si>
  <si>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</si>
  <si>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</si>
  <si>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</si>
  <si>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</si>
  <si>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</si>
  <si>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</si>
  <si>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</si>
  <si>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</si>
  <si>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</si>
  <si>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</si>
  <si>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</si>
  <si>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</si>
  <si>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</si>
  <si>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</si>
  <si>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</si>
  <si>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</si>
  <si>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</si>
  <si>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</si>
  <si>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</si>
  <si>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</si>
  <si>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</si>
  <si>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</si>
  <si>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</si>
  <si>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</si>
  <si>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</si>
  <si>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</si>
  <si>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</si>
  <si>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</si>
  <si>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</si>
  <si>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</si>
  <si>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</si>
  <si>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</si>
  <si>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</si>
  <si>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</si>
  <si>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</si>
  <si>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</si>
  <si>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</si>
  <si>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</si>
  <si>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</si>
  <si>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</si>
  <si>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</si>
  <si>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</si>
  <si>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</si>
  <si>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</si>
  <si>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</si>
  <si>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</si>
  <si>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</si>
  <si>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</si>
  <si>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</si>
  <si>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</si>
  <si>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</si>
  <si>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</si>
  <si>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</si>
  <si>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</si>
  <si>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</si>
  <si>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</si>
  <si>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</si>
  <si>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</si>
  <si>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</si>
  <si>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</si>
  <si>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</si>
  <si>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</si>
  <si>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</si>
  <si>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</si>
  <si>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</si>
  <si>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</si>
  <si>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</si>
  <si>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</si>
  <si>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</si>
  <si>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</si>
  <si>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</si>
  <si>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</si>
  <si>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</si>
  <si>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</si>
  <si>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</si>
  <si>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</si>
  <si>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</si>
  <si>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</si>
  <si>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</si>
  <si>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</si>
  <si>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</si>
  <si>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</si>
  <si>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</si>
  <si>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</si>
  <si>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</si>
  <si>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</si>
  <si>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</si>
  <si>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</si>
  <si>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</si>
  <si>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</si>
  <si>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</si>
  <si>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</si>
  <si>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</si>
  <si>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</si>
  <si>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</si>
  <si>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</si>
  <si>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</si>
  <si>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</si>
  <si>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</si>
  <si>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</si>
  <si>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</si>
  <si>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</si>
  <si>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</si>
  <si>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</si>
  <si>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</si>
  <si>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</si>
  <si>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</si>
  <si>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</si>
  <si>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</si>
  <si>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</si>
  <si>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</si>
  <si>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</si>
  <si>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</si>
  <si>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</si>
  <si>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</si>
  <si>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</si>
  <si>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</si>
  <si>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</si>
  <si>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</si>
  <si>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</si>
  <si>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</si>
  <si>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</si>
  <si>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</si>
  <si>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</si>
  <si>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</si>
  <si>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</si>
  <si>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</si>
  <si>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</si>
  <si>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</si>
  <si>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</si>
  <si>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</si>
  <si>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</si>
  <si>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</si>
  <si>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</si>
  <si>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</si>
  <si>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</si>
  <si>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</si>
  <si>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</si>
  <si>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</si>
  <si>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</si>
  <si>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</si>
  <si>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</si>
  <si>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</si>
  <si>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</si>
  <si>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</si>
  <si>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</si>
  <si>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</si>
  <si>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</si>
  <si>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</si>
  <si>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</si>
  <si>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</si>
  <si>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</si>
  <si>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</si>
  <si>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</si>
  <si>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</si>
  <si>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</si>
  <si>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</si>
  <si>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</si>
  <si>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</si>
  <si>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</si>
  <si>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</si>
  <si>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</si>
  <si>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</si>
  <si>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</si>
  <si>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</si>
  <si>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</si>
  <si>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</si>
  <si>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</si>
  <si>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</si>
  <si>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</si>
  <si>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</si>
  <si>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</si>
  <si>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</si>
  <si>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</si>
  <si>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</si>
  <si>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</si>
  <si>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</si>
  <si>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</si>
  <si>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</si>
  <si>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</si>
  <si>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</si>
  <si>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</si>
  <si>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</si>
  <si>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</si>
  <si>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</si>
  <si>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</si>
  <si>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</si>
  <si>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</si>
  <si>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</si>
  <si>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</si>
  <si>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</si>
  <si>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</si>
  <si>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</si>
  <si>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</si>
  <si>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</si>
  <si>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</si>
  <si>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</si>
  <si>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</si>
  <si>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</si>
  <si>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</si>
  <si>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</si>
  <si>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</si>
  <si>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</si>
  <si>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</si>
  <si>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</si>
  <si>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</si>
  <si>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</si>
  <si>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</si>
  <si>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</si>
  <si>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</si>
  <si>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</si>
  <si>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</si>
  <si>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</si>
  <si>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</si>
  <si>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</si>
  <si>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</si>
  <si>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</si>
  <si>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</si>
  <si>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</si>
  <si>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</si>
  <si>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</si>
  <si>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</si>
  <si>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</si>
  <si>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</si>
  <si>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</si>
  <si>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</si>
  <si>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</si>
  <si>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</si>
  <si>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</si>
  <si>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</si>
  <si>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</si>
  <si>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</si>
  <si>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</si>
  <si>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</si>
  <si>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</si>
  <si>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</si>
  <si>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</si>
  <si>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</si>
  <si>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</si>
  <si>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</si>
  <si>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</si>
  <si>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</si>
  <si>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</si>
  <si>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</si>
  <si>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</si>
  <si>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</si>
  <si>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</si>
  <si>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</si>
  <si>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</si>
  <si>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</si>
  <si>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</si>
  <si>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</si>
  <si>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</si>
  <si>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</si>
  <si>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</si>
  <si>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</si>
  <si>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</si>
  <si>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</si>
  <si>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</si>
  <si>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</si>
  <si>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</si>
  <si>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</si>
  <si>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</si>
  <si>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</si>
  <si>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</si>
  <si>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</si>
  <si>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</si>
  <si>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</si>
  <si>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</si>
  <si>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</si>
  <si>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</si>
  <si>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</si>
  <si>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</si>
  <si>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</si>
  <si>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</si>
  <si>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</si>
  <si>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</si>
  <si>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</si>
  <si>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</si>
  <si>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</si>
  <si>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</si>
  <si>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</si>
  <si>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</si>
  <si>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</si>
  <si>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</si>
  <si>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</si>
  <si>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</si>
  <si>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</si>
  <si>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</si>
  <si>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</si>
  <si>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</si>
  <si>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</si>
  <si>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</si>
  <si>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</si>
  <si>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</si>
  <si>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</si>
  <si>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</si>
  <si>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</si>
  <si>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</si>
  <si>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</si>
  <si>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</si>
  <si>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</si>
  <si>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</si>
  <si>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</si>
  <si>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</si>
  <si>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</si>
  <si>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</si>
  <si>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</si>
  <si>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</si>
  <si>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</si>
  <si>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</si>
  <si>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</si>
  <si>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</si>
  <si>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</si>
  <si>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</si>
  <si>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</si>
  <si>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</si>
  <si>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</si>
  <si>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</si>
  <si>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</si>
  <si>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</si>
  <si>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</si>
  <si>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</si>
  <si>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</si>
  <si>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</si>
  <si>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</si>
  <si>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</si>
  <si>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</si>
  <si>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</si>
  <si>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</si>
  <si>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</si>
  <si>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</si>
  <si>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</si>
  <si>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</si>
  <si>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</si>
  <si>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</si>
  <si>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</si>
  <si>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</si>
  <si>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</si>
  <si>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</si>
  <si>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</si>
  <si>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</si>
  <si>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</si>
  <si>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</si>
  <si>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</si>
  <si>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</si>
  <si>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</si>
  <si>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</si>
  <si>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</si>
  <si>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</si>
  <si>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</si>
  <si>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</si>
  <si>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</si>
  <si>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</si>
  <si>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</si>
  <si>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</si>
  <si>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</si>
  <si>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</si>
  <si>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</si>
  <si>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</si>
  <si>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</si>
  <si>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</si>
  <si>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</si>
  <si>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</si>
  <si>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</si>
  <si>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</si>
  <si>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</si>
  <si>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</si>
  <si>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</si>
  <si>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</si>
  <si>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</si>
  <si>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</si>
  <si>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</si>
  <si>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</si>
  <si>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</si>
  <si>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</si>
  <si>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</si>
  <si>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</si>
  <si>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</si>
  <si>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</si>
  <si>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</si>
  <si>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</si>
  <si>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</si>
  <si>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</si>
  <si>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</si>
  <si>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</si>
  <si>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</si>
  <si>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</si>
  <si>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</si>
  <si>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</si>
  <si>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</si>
  <si>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</si>
  <si>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</si>
  <si>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</si>
  <si>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</si>
  <si>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</si>
  <si>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</si>
  <si>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</si>
  <si>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</si>
  <si>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</si>
  <si>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</si>
  <si>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</si>
  <si>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</si>
  <si>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</si>
  <si>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</si>
  <si>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</si>
  <si>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</si>
  <si>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</si>
  <si>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</si>
  <si>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</si>
  <si>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</si>
  <si>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</si>
  <si>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</si>
  <si>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</si>
  <si>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</si>
  <si>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</si>
  <si>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</si>
  <si>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</si>
  <si>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</si>
  <si>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</si>
  <si>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</si>
  <si>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</si>
  <si>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</si>
  <si>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</si>
  <si>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</si>
  <si>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</si>
  <si>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</si>
  <si>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</si>
  <si>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</si>
  <si>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</si>
  <si>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</si>
  <si>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</si>
  <si>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</si>
  <si>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</si>
  <si>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</si>
  <si>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</si>
  <si>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</si>
  <si>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</si>
  <si>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</si>
  <si>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</si>
  <si>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</si>
  <si>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</si>
  <si>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</si>
  <si>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</si>
  <si>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</si>
  <si>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</si>
  <si>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</si>
  <si>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</si>
  <si>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</si>
  <si>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</si>
  <si>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</si>
  <si>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</si>
  <si>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</si>
  <si>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</si>
  <si>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</si>
  <si>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</si>
  <si>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</si>
  <si>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</si>
  <si>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</si>
  <si>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</si>
  <si>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</si>
  <si>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</si>
  <si>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</si>
  <si>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</si>
  <si>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</si>
  <si>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</si>
  <si>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</si>
  <si>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</si>
  <si>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</si>
  <si>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</si>
  <si>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</si>
  <si>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</si>
  <si>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</si>
  <si>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</si>
  <si>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</si>
  <si>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</si>
  <si>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</si>
  <si>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</si>
  <si>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</si>
  <si>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</si>
  <si>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</si>
  <si>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</si>
  <si>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</si>
  <si>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</si>
  <si>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</si>
  <si>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</si>
  <si>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</si>
  <si>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</si>
  <si>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</si>
  <si>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</si>
  <si>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</si>
  <si>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</si>
  <si>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</si>
  <si>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</si>
  <si>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</si>
  <si>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</si>
  <si>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</si>
  <si>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</si>
  <si>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</si>
  <si>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</si>
  <si>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</si>
  <si>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</si>
  <si>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</si>
  <si>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</si>
  <si>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</si>
  <si>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</si>
  <si>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</si>
  <si>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</si>
  <si>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</si>
  <si>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</si>
  <si>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</si>
  <si>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</si>
  <si>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</si>
  <si>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</si>
  <si>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</si>
  <si>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</si>
  <si>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</si>
  <si>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</si>
  <si>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</si>
  <si>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</si>
  <si>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</si>
  <si>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</si>
  <si>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</si>
  <si>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</si>
  <si>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</si>
  <si>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</si>
  <si>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</si>
  <si>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</si>
  <si>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</si>
  <si>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</si>
  <si>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</si>
  <si>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</si>
  <si>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</si>
  <si>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</si>
  <si>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</si>
  <si>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</si>
  <si>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</si>
  <si>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</si>
  <si>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</si>
  <si>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</si>
  <si>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</si>
  <si>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</si>
  <si>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</si>
  <si>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</si>
  <si>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</si>
  <si>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</si>
  <si>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</si>
  <si>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</si>
  <si>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</si>
  <si>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</si>
  <si>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</si>
  <si>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</si>
  <si>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</si>
  <si>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</si>
  <si>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</si>
  <si>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</si>
  <si>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</si>
  <si>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</si>
  <si>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</si>
  <si>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</si>
  <si>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</si>
  <si>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</si>
  <si>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</si>
  <si>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</si>
  <si>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</si>
  <si>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</si>
  <si>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</si>
  <si>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</si>
  <si>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</si>
  <si>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</si>
  <si>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</si>
  <si>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</si>
  <si>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</si>
  <si>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</si>
  <si>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</si>
  <si>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</si>
  <si>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</si>
  <si>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</si>
  <si>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</si>
  <si>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</si>
  <si>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</si>
  <si>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</si>
  <si>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</si>
  <si>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</si>
  <si>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</si>
  <si>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</si>
  <si>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</si>
  <si>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</si>
  <si>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</si>
  <si>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</si>
  <si>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</si>
  <si>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</si>
  <si>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</si>
  <si>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</si>
  <si>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</si>
  <si>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</si>
  <si>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</si>
  <si>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</si>
  <si>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</si>
  <si>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</si>
  <si>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</si>
  <si>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</si>
  <si>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</si>
  <si>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</si>
  <si>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</si>
  <si>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</si>
  <si>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</si>
  <si>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</si>
  <si>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</si>
  <si>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</si>
  <si>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</si>
  <si>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</si>
  <si>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</si>
  <si>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</si>
  <si>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</si>
  <si>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</si>
  <si>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</si>
  <si>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</si>
  <si>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</si>
  <si>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</si>
  <si>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</si>
  <si>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</si>
  <si>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</si>
  <si>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</si>
  <si>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</si>
  <si>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</si>
  <si>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</si>
  <si>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</si>
  <si>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</si>
  <si>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</si>
  <si>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</si>
  <si>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</si>
  <si>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</si>
  <si>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</si>
  <si>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</si>
  <si>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</si>
  <si>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</si>
  <si>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</si>
  <si>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</si>
  <si>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</si>
  <si>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</si>
  <si>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</si>
  <si>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</si>
  <si>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</si>
  <si>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</si>
  <si>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</si>
  <si>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</si>
  <si>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</si>
  <si>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</si>
  <si>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</si>
  <si>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</si>
  <si>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</si>
  <si>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</si>
  <si>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</si>
  <si>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</si>
  <si>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</si>
  <si>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</si>
  <si>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</si>
  <si>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</si>
  <si>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</si>
  <si>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</si>
  <si>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</si>
  <si>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</si>
  <si>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</si>
  <si>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</si>
  <si>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</si>
  <si>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</si>
  <si>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</si>
  <si>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</si>
  <si>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</si>
  <si>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</si>
  <si>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</si>
  <si>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</si>
  <si>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</si>
  <si>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</si>
  <si>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</si>
  <si>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</si>
  <si>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</si>
  <si>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</si>
  <si>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</si>
  <si>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</si>
  <si>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</si>
  <si>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</si>
  <si>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</si>
  <si>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</si>
  <si>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</si>
  <si>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</si>
  <si>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</si>
  <si>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</si>
  <si>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</si>
  <si>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</si>
  <si>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</si>
  <si>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</si>
  <si>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</si>
  <si>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</si>
  <si>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</si>
  <si>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</si>
  <si>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</si>
  <si>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</si>
  <si>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</si>
  <si>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</si>
  <si>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</si>
  <si>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</si>
  <si>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</si>
  <si>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</si>
  <si>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</si>
  <si>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</si>
  <si>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</si>
  <si>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</si>
  <si>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</si>
  <si>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</si>
  <si>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</si>
  <si>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</si>
  <si>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</si>
  <si>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</si>
  <si>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</si>
  <si>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</si>
  <si>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</si>
  <si>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</si>
  <si>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</si>
  <si>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</si>
  <si>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</si>
  <si>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</si>
  <si>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</si>
  <si>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</si>
  <si>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</si>
  <si>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</si>
  <si>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</si>
  <si>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</si>
  <si>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</si>
  <si>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</si>
  <si>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</si>
  <si>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</si>
  <si>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</si>
  <si>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</si>
  <si>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</si>
  <si>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</si>
  <si>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</si>
  <si>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</si>
  <si>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</si>
  <si>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</si>
  <si>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</si>
  <si>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</si>
  <si>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</si>
  <si>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</si>
  <si>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</si>
  <si>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</si>
  <si>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</si>
  <si>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</si>
  <si>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</si>
  <si>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</si>
  <si>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</si>
  <si>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</si>
  <si>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</si>
  <si>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</si>
  <si>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</si>
  <si>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</si>
  <si>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</si>
  <si>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</si>
  <si>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</si>
  <si>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</si>
  <si>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</si>
  <si>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</si>
  <si>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</si>
  <si>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</si>
  <si>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</si>
  <si>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</si>
  <si>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</si>
  <si>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</si>
  <si>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</si>
  <si>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</si>
  <si>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</si>
  <si>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</si>
  <si>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</si>
  <si>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</si>
  <si>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</si>
  <si>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</si>
  <si>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</si>
  <si>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</si>
  <si>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</si>
  <si>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</si>
  <si>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</si>
  <si>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</si>
  <si>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</si>
  <si>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</si>
  <si>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</si>
  <si>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</si>
  <si>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</si>
  <si>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</si>
  <si>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</si>
  <si>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</si>
  <si>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</si>
  <si>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</si>
  <si>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</si>
  <si>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</si>
  <si>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</si>
  <si>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</si>
  <si>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</si>
  <si>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</si>
  <si>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</si>
  <si>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</si>
  <si>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</si>
  <si>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</si>
  <si>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</si>
  <si>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</si>
  <si>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</si>
  <si>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</si>
  <si>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</si>
  <si>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</si>
  <si>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</si>
  <si>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</si>
  <si>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</si>
  <si>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</si>
  <si>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</si>
  <si>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</si>
  <si>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</si>
  <si>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</si>
  <si>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</si>
  <si>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</si>
  <si>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</si>
  <si>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</si>
  <si>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</si>
  <si>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</si>
  <si>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</si>
  <si>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</si>
  <si>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</si>
  <si>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</si>
  <si>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</si>
  <si>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</si>
  <si>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</si>
  <si>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</si>
  <si>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</si>
  <si>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</si>
  <si>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</si>
  <si>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</si>
  <si>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</si>
  <si>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</si>
  <si>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</si>
  <si>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</si>
  <si>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</si>
  <si>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</si>
  <si>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</si>
  <si>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</si>
  <si>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</si>
  <si>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</si>
  <si>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</si>
  <si>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</si>
  <si>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</si>
  <si>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</si>
  <si>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</si>
  <si>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</si>
  <si>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</si>
  <si>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</si>
  <si>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</si>
  <si>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</si>
  <si>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</si>
  <si>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</si>
  <si>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</si>
  <si>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</si>
  <si>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</si>
  <si>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</si>
  <si>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</si>
  <si>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</si>
  <si>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</si>
  <si>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</si>
  <si>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</si>
  <si>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</si>
  <si>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</si>
  <si>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</si>
  <si>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</si>
  <si>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</si>
  <si>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</si>
  <si>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</si>
  <si>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</si>
  <si>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</si>
  <si>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</si>
  <si>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</si>
  <si>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</si>
  <si>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</si>
  <si>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</si>
  <si>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</si>
  <si>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</si>
  <si>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</si>
  <si>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</si>
  <si>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</si>
  <si>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</si>
  <si>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</si>
  <si>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</si>
  <si>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</si>
  <si>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</si>
  <si>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</si>
  <si>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</si>
  <si>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</si>
  <si>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</si>
  <si>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</si>
  <si>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</si>
  <si>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</si>
  <si>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</si>
  <si>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</si>
  <si>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</si>
  <si>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</si>
  <si>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</si>
  <si>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</si>
  <si>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</si>
  <si>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</si>
  <si>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</si>
  <si>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</si>
  <si>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</si>
  <si>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</si>
  <si>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</si>
  <si>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</si>
  <si>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</si>
  <si>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</si>
  <si>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</si>
  <si>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</si>
  <si>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</si>
  <si>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</si>
  <si>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</si>
  <si>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</si>
  <si>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</si>
  <si>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</si>
  <si>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</si>
  <si>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</si>
  <si>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</si>
  <si>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</si>
  <si>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</si>
  <si>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</si>
  <si>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</si>
  <si>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</si>
  <si>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</si>
  <si>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</si>
  <si>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</si>
  <si>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</si>
  <si>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</si>
  <si>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</si>
  <si>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</si>
  <si>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</si>
  <si>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</si>
  <si>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</si>
  <si>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</si>
  <si>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</si>
  <si>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</si>
  <si>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</si>
  <si>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</si>
  <si>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</si>
  <si>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</si>
  <si>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</si>
  <si>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</si>
  <si>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</si>
  <si>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</si>
  <si>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</si>
  <si>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</si>
  <si>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</si>
  <si>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</si>
  <si>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</si>
  <si>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</si>
  <si>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</si>
  <si>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</si>
  <si>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</si>
  <si>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</si>
  <si>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</si>
  <si>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</si>
  <si>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</si>
  <si>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</si>
  <si>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</si>
  <si>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</si>
  <si>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</si>
  <si>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</si>
  <si>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</si>
  <si>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</si>
  <si>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</si>
  <si>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</si>
  <si>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</si>
  <si>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</si>
  <si>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</si>
  <si>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</si>
  <si>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</si>
  <si>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</si>
  <si>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</si>
  <si>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</si>
  <si>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</si>
  <si>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</si>
  <si>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</si>
  <si>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</si>
  <si>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</si>
  <si>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</si>
  <si>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</si>
  <si>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</si>
  <si>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</si>
  <si>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</si>
  <si>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</si>
  <si>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</si>
  <si>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</si>
  <si>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</si>
  <si>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</si>
  <si>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</si>
  <si>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</si>
  <si>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</si>
  <si>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</si>
  <si>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</si>
  <si>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</si>
  <si>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</si>
  <si>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</si>
  <si>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</si>
  <si>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</si>
  <si>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</si>
  <si>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</si>
  <si>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</si>
  <si>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</si>
  <si>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</si>
  <si>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</si>
  <si>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</si>
  <si>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</si>
  <si>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</si>
  <si>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</si>
  <si>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</si>
  <si>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</si>
  <si>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</si>
  <si>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</si>
  <si>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</si>
  <si>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</si>
  <si>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</si>
  <si>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</si>
  <si>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</si>
  <si>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</si>
  <si>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</si>
  <si>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</si>
  <si>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</si>
  <si>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</si>
  <si>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</si>
  <si>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</si>
  <si>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</si>
  <si>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</si>
  <si>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</si>
  <si>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</si>
  <si>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</si>
  <si>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</si>
  <si>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</si>
  <si>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</si>
  <si>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</si>
  <si>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</si>
  <si>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</si>
  <si>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</si>
  <si>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</si>
  <si>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</si>
  <si>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</si>
  <si>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</si>
  <si>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</si>
  <si>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</si>
  <si>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</si>
  <si>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</si>
  <si>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</si>
  <si>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</si>
  <si>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</si>
  <si>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</si>
  <si>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</si>
  <si>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</si>
  <si>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</si>
  <si>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</si>
  <si>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</si>
  <si>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</si>
  <si>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</si>
  <si>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</si>
  <si>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</si>
  <si>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</si>
  <si>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</si>
  <si>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</si>
  <si>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</si>
  <si>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</si>
  <si>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</si>
  <si>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</si>
  <si>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</si>
  <si>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</si>
  <si>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</si>
  <si>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</si>
  <si>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</si>
  <si>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</si>
  <si>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</si>
  <si>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</si>
  <si>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</si>
  <si>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</si>
  <si>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</si>
  <si>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</si>
  <si>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</si>
  <si>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</si>
  <si>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</si>
  <si>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</si>
  <si>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</si>
  <si>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</si>
  <si>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</si>
  <si>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</si>
  <si>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</si>
  <si>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</si>
  <si>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</si>
  <si>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</si>
  <si>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</si>
  <si>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</si>
  <si>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</si>
  <si>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</si>
  <si>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</si>
  <si>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</si>
  <si>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</si>
  <si>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</si>
  <si>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</si>
  <si>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</si>
  <si>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</si>
  <si>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</si>
  <si>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</si>
  <si>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</si>
  <si>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</si>
  <si>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</si>
  <si>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</si>
  <si>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</si>
  <si>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</si>
  <si>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</si>
  <si>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</si>
  <si>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</si>
  <si>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</si>
  <si>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</si>
  <si>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</si>
  <si>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</si>
  <si>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</si>
  <si>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</si>
  <si>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</si>
  <si>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</si>
  <si>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</si>
  <si>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</si>
  <si>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</si>
  <si>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</si>
  <si>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</si>
  <si>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</si>
  <si>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</si>
  <si>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</si>
  <si>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</si>
  <si>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</si>
  <si>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</si>
  <si>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</si>
  <si>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</si>
  <si>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</si>
  <si>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</si>
  <si>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</si>
  <si>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</si>
  <si>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</si>
  <si>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</si>
  <si>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</si>
  <si>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</si>
  <si>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</si>
  <si>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</si>
  <si>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</si>
  <si>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</si>
  <si>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</si>
  <si>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</si>
  <si>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</si>
  <si>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</si>
  <si>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</si>
  <si>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</si>
  <si>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</si>
  <si>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</si>
  <si>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</si>
  <si>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</si>
  <si>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</si>
  <si>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</si>
  <si>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</si>
  <si>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</si>
  <si>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</si>
  <si>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</si>
  <si>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</si>
  <si>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</si>
  <si>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</si>
  <si>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</si>
  <si>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</si>
  <si>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</si>
  <si>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</si>
  <si>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</si>
  <si>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</si>
  <si>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</si>
  <si>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</si>
  <si>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</si>
  <si>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</si>
  <si>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</si>
  <si>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</si>
  <si>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</si>
  <si>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</si>
  <si>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</si>
  <si>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</si>
  <si>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</si>
  <si>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</si>
  <si>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</si>
  <si>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</si>
  <si>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</si>
  <si>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</si>
  <si>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</si>
  <si>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</si>
  <si>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</si>
  <si>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</si>
  <si>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</si>
  <si>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</si>
  <si>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</si>
  <si>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</si>
  <si>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</si>
  <si>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</si>
  <si>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</si>
  <si>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</si>
  <si>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</si>
  <si>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</si>
  <si>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</si>
  <si>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</si>
  <si>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</si>
  <si>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</si>
  <si>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</si>
  <si>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</si>
  <si>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</si>
  <si>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</si>
  <si>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</si>
  <si>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</si>
  <si>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</si>
  <si>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</si>
  <si>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</si>
  <si>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</si>
  <si>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</si>
  <si>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</si>
  <si>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</si>
  <si>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</si>
  <si>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</si>
  <si>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</si>
  <si>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</si>
  <si>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</si>
  <si>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</si>
  <si>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</si>
  <si>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</si>
  <si>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</si>
  <si>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</si>
  <si>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</si>
  <si>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</si>
  <si>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</si>
  <si>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</si>
  <si>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</si>
  <si>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</si>
  <si>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</si>
  <si>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</si>
  <si>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</si>
  <si>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</si>
  <si>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</si>
  <si>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</si>
  <si>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</si>
  <si>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</si>
  <si>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</si>
  <si>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</si>
  <si>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</si>
  <si>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</si>
  <si>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</si>
  <si>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</si>
  <si>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</si>
  <si>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</si>
  <si>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</si>
  <si>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</si>
  <si>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</si>
  <si>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</si>
  <si>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</si>
  <si>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</si>
  <si>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</si>
  <si>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</si>
  <si>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</si>
  <si>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</si>
  <si>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</si>
  <si>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</si>
  <si>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</si>
  <si>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</si>
  <si>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</si>
  <si>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</si>
  <si>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</si>
  <si>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</si>
  <si>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</si>
  <si>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</si>
  <si>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</si>
  <si>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</si>
  <si>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</si>
  <si>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</si>
  <si>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</si>
  <si>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</si>
  <si>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</si>
  <si>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</si>
  <si>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</si>
  <si>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</si>
  <si>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</si>
  <si>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</si>
  <si>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</si>
  <si>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</si>
  <si>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</si>
  <si>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</si>
  <si>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</si>
  <si>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</si>
  <si>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</si>
  <si>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</si>
  <si>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</si>
  <si>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</si>
  <si>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</si>
  <si>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</si>
  <si>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</si>
  <si>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</si>
  <si>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</si>
  <si>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</si>
  <si>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</si>
  <si>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</si>
  <si>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</si>
  <si>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</si>
  <si>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</si>
  <si>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</si>
  <si>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</si>
  <si>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</si>
  <si>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</si>
  <si>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</si>
  <si>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</si>
  <si>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</si>
  <si>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</si>
  <si>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</si>
  <si>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</si>
  <si>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</si>
  <si>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</si>
  <si>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</si>
  <si>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</si>
  <si>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</si>
  <si>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</si>
  <si>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</si>
  <si>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</si>
  <si>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</si>
  <si>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</si>
  <si>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</si>
  <si>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</si>
  <si>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</si>
  <si>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</si>
  <si>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</si>
  <si>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</si>
  <si>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</si>
  <si>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</si>
  <si>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</si>
  <si>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</si>
  <si>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</si>
  <si>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</si>
  <si>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</si>
  <si>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</si>
  <si>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</si>
  <si>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</si>
  <si>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</si>
  <si>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</si>
  <si>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</si>
  <si>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</si>
  <si>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</si>
  <si>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</si>
  <si>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</si>
  <si>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</si>
  <si>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</si>
  <si>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</si>
  <si>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</si>
  <si>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</si>
  <si>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</si>
  <si>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</si>
  <si>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</si>
  <si>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</si>
  <si>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</si>
  <si>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</si>
  <si>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</si>
  <si>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</si>
  <si>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</si>
  <si>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</si>
  <si>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</si>
  <si>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</si>
  <si>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</si>
  <si>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</si>
  <si>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</si>
  <si>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</si>
  <si>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</si>
  <si>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</si>
  <si>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</si>
  <si>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</si>
  <si>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</si>
  <si>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</si>
  <si>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</si>
  <si>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</si>
  <si>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</si>
  <si>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</si>
  <si>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</si>
  <si>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</si>
  <si>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</si>
  <si>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</si>
  <si>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</si>
  <si>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</si>
  <si>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</si>
  <si>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</si>
  <si>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</si>
  <si>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</si>
  <si>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</si>
  <si>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</si>
  <si>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</si>
  <si>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</si>
  <si>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</si>
  <si>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</si>
  <si>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</si>
  <si>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</si>
  <si>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</si>
  <si>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</si>
  <si>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</si>
  <si>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</si>
  <si>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</si>
  <si>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</si>
  <si>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</si>
  <si>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</si>
  <si>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</si>
  <si>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</si>
  <si>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</si>
  <si>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</si>
  <si>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</si>
  <si>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</si>
  <si>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</si>
  <si>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</si>
  <si>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</si>
  <si>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</si>
  <si>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</si>
  <si>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</si>
  <si>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</si>
  <si>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</si>
  <si>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</si>
  <si>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</si>
  <si>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</si>
  <si>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</si>
  <si>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</si>
  <si>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</si>
  <si>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</si>
  <si>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</si>
  <si>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</si>
  <si>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</si>
  <si>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</si>
  <si>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</si>
  <si>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</si>
  <si>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</si>
  <si>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</si>
  <si>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</si>
  <si>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</si>
  <si>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</si>
  <si>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</si>
  <si>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</si>
  <si>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</si>
  <si>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</si>
  <si>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</si>
  <si>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</si>
  <si>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</si>
  <si>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</si>
  <si>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</si>
  <si>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</si>
  <si>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</si>
  <si>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</si>
  <si>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</si>
  <si>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</si>
  <si>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</si>
  <si>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</si>
  <si>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</si>
  <si>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</si>
  <si>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</si>
  <si>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</si>
  <si>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</si>
  <si>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</si>
  <si>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</si>
  <si>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</si>
  <si>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</si>
  <si>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</si>
  <si>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</si>
  <si>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</si>
  <si>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</si>
  <si>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</si>
  <si>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</si>
  <si>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</si>
  <si>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</si>
  <si>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</si>
  <si>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</si>
  <si>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</si>
  <si>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</si>
  <si>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</si>
  <si>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</si>
  <si>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</si>
  <si>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</si>
  <si>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</si>
  <si>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</si>
  <si>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</si>
  <si>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</si>
  <si>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</si>
  <si>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</si>
  <si>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</si>
  <si>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</si>
  <si>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</si>
  <si>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</si>
  <si>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</si>
  <si>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</si>
  <si>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</si>
  <si>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</si>
  <si>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</si>
  <si>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</si>
  <si>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</si>
  <si>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</si>
  <si>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</si>
  <si>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</si>
  <si>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</si>
  <si>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</si>
  <si>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</si>
  <si>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</si>
  <si>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</si>
  <si>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</si>
  <si>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</si>
  <si>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</si>
  <si>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</si>
  <si>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</si>
  <si>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</si>
  <si>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</si>
  <si>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</si>
  <si>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</si>
  <si>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</si>
  <si>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</si>
  <si>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</si>
  <si>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</si>
  <si>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</si>
  <si>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</si>
  <si>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</si>
  <si>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</si>
  <si>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</si>
  <si>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</si>
  <si>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</si>
  <si>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</si>
  <si>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</si>
  <si>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</si>
  <si>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</si>
  <si>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</si>
  <si>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</si>
  <si>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</si>
  <si>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</si>
  <si>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</si>
  <si>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</si>
  <si>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</si>
  <si>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</si>
  <si>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</si>
  <si>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</si>
  <si>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</si>
  <si>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</si>
  <si>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</si>
  <si>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</si>
  <si>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</si>
  <si>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</si>
  <si>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</si>
  <si>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</si>
  <si>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</si>
  <si>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</si>
  <si>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</si>
  <si>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</si>
  <si>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</si>
  <si>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</si>
  <si>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</si>
  <si>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</si>
  <si>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</si>
  <si>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</si>
  <si>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</si>
  <si>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</si>
  <si>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</si>
  <si>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</si>
  <si>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</si>
  <si>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</si>
  <si>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</si>
  <si>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</si>
  <si>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</si>
  <si>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</si>
  <si>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</si>
  <si>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</si>
  <si>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</si>
  <si>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</si>
  <si>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</si>
  <si>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</si>
  <si>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</si>
  <si>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</si>
  <si>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</si>
  <si>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</si>
  <si>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</si>
  <si>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</si>
  <si>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</si>
  <si>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</si>
  <si>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</si>
  <si>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</si>
  <si>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</si>
  <si>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</si>
  <si>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</si>
  <si>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</si>
  <si>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</si>
  <si>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</si>
  <si>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</si>
  <si>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</si>
  <si>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</si>
  <si>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</si>
  <si>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</si>
  <si>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</si>
  <si>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</si>
  <si>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</si>
  <si>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</si>
  <si>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</si>
  <si>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</si>
  <si>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</si>
  <si>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</si>
  <si>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</si>
  <si>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</si>
  <si>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</si>
  <si>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</si>
  <si>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</si>
  <si>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</si>
  <si>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</si>
  <si>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</si>
  <si>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</si>
  <si>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</si>
  <si>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</si>
  <si>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</si>
  <si>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</si>
  <si>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</si>
  <si>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</si>
  <si>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</si>
  <si>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</si>
  <si>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</si>
  <si>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</si>
  <si>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</si>
  <si>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</si>
  <si>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</si>
  <si>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</si>
  <si>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</si>
  <si>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</si>
  <si>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</si>
  <si>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</si>
  <si>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</si>
  <si>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</si>
  <si>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</si>
  <si>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</si>
  <si>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</si>
  <si>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</si>
  <si>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</si>
  <si>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</si>
  <si>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</si>
  <si>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</si>
  <si>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</si>
  <si>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</si>
  <si>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</si>
  <si>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</si>
  <si>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</si>
  <si>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</si>
  <si>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</si>
  <si>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</si>
  <si>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</si>
  <si>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</si>
  <si>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</si>
  <si>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</si>
  <si>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</si>
  <si>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</si>
  <si>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</si>
  <si>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</si>
  <si>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</si>
  <si>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</si>
  <si>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</si>
  <si>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</si>
  <si>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</si>
  <si>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</si>
  <si>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</si>
  <si>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</si>
  <si>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</si>
  <si>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</si>
  <si>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</si>
  <si>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</si>
  <si>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</si>
  <si>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</si>
  <si>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</si>
  <si>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</si>
  <si>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</si>
  <si>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</si>
  <si>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</si>
  <si>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</si>
  <si>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</si>
  <si>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</si>
  <si>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</si>
  <si>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</si>
  <si>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</si>
  <si>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</si>
  <si>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</si>
  <si>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</si>
  <si>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</si>
  <si>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</si>
  <si>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</si>
  <si>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</si>
  <si>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</si>
  <si>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</si>
  <si>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</si>
  <si>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</si>
  <si>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</si>
  <si>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</si>
  <si>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</si>
  <si>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</si>
  <si>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</si>
  <si>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</si>
  <si>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</si>
  <si>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</si>
  <si>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</si>
  <si>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</si>
  <si>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</si>
  <si>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</si>
  <si>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</si>
  <si>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</si>
  <si>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</si>
  <si>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</si>
  <si>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</si>
  <si>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</si>
  <si>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</si>
  <si>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</si>
  <si>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</si>
  <si>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</si>
  <si>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</si>
  <si>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</si>
  <si>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</si>
  <si>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</si>
  <si>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</si>
  <si>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</si>
  <si>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</si>
  <si>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</si>
  <si>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</si>
  <si>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</si>
  <si>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</si>
  <si>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</si>
  <si>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</si>
  <si>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</si>
  <si>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</si>
  <si>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</si>
  <si>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</si>
  <si>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</si>
  <si>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</si>
  <si>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</si>
  <si>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</si>
  <si>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</si>
  <si>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</si>
  <si>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</si>
  <si>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</si>
  <si>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</si>
  <si>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</si>
  <si>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</si>
  <si>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</si>
  <si>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</si>
  <si>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</si>
  <si>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</si>
  <si>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</si>
  <si>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</si>
  <si>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</si>
  <si>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</si>
  <si>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</si>
  <si>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</si>
  <si>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</si>
  <si>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</si>
  <si>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</si>
  <si>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</si>
  <si>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</si>
  <si>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</si>
  <si>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</si>
  <si>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</si>
  <si>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</si>
  <si>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</si>
  <si>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</si>
  <si>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</si>
  <si>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</si>
  <si>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</si>
  <si>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</si>
  <si>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</si>
  <si>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</si>
  <si>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</si>
  <si>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</si>
  <si>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</si>
  <si>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</si>
  <si>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</si>
  <si>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</si>
  <si>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</si>
  <si>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</si>
  <si>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</si>
  <si>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</si>
  <si>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</si>
  <si>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</si>
  <si>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</si>
  <si>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</si>
  <si>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</si>
  <si>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</si>
  <si>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</si>
  <si>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</si>
  <si>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</si>
  <si>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</si>
  <si>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</si>
  <si>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</si>
  <si>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</si>
  <si>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</si>
  <si>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</si>
  <si>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</si>
  <si>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</si>
  <si>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</si>
  <si>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</si>
  <si>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</si>
  <si>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</si>
  <si>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</si>
  <si>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</si>
  <si>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</si>
  <si>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</si>
  <si>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</si>
  <si>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</si>
  <si>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</si>
  <si>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</si>
  <si>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</si>
  <si>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</si>
  <si>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</si>
  <si>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</si>
  <si>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</si>
  <si>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</si>
  <si>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</si>
  <si>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</si>
  <si>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</si>
  <si>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</si>
  <si>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</si>
  <si>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</si>
  <si>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</si>
  <si>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</si>
  <si>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</si>
  <si>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</si>
  <si>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</si>
  <si>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</si>
  <si>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</si>
  <si>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</si>
  <si>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</si>
  <si>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</si>
  <si>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</si>
  <si>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</si>
  <si>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</si>
  <si>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</si>
  <si>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</si>
  <si>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</si>
  <si>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</si>
  <si>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</si>
  <si>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</si>
  <si>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</si>
  <si>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</si>
  <si>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</si>
  <si>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</si>
  <si>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</si>
  <si>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</si>
  <si>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</si>
  <si>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</si>
  <si>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</si>
  <si>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</si>
  <si>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</si>
  <si>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</si>
  <si>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</si>
  <si>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</si>
  <si>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</si>
  <si>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</si>
  <si>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</si>
  <si>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</si>
  <si>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</si>
  <si>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</si>
  <si>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</si>
  <si>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</si>
  <si>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</si>
  <si>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</si>
  <si>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</si>
  <si>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</si>
  <si>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</si>
  <si>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</si>
  <si>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</si>
  <si>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</si>
  <si>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</si>
  <si>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</si>
  <si>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</si>
  <si>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</si>
  <si>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</si>
  <si>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</si>
  <si>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</si>
  <si>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</si>
  <si>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</si>
  <si>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</si>
  <si>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</si>
  <si>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</si>
  <si>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</si>
  <si>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</si>
  <si>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</si>
  <si>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</si>
  <si>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</si>
  <si>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</si>
  <si>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</si>
  <si>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</si>
  <si>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</si>
  <si>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</si>
  <si>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</si>
  <si>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</si>
  <si>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</si>
  <si>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</si>
  <si>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</si>
  <si>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</si>
  <si>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</si>
  <si>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</si>
  <si>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</si>
  <si>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</si>
  <si>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</si>
  <si>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</si>
  <si>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</si>
  <si>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</si>
  <si>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</si>
  <si>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</si>
  <si>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</si>
  <si>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</si>
  <si>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</si>
  <si>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</si>
  <si>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</si>
  <si>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</si>
  <si>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</si>
  <si>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</si>
  <si>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</si>
  <si>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</si>
  <si>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</si>
  <si>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</si>
  <si>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</si>
  <si>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</si>
  <si>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</si>
  <si>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</si>
  <si>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</si>
  <si>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</si>
  <si>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</si>
  <si>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</si>
  <si>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</si>
  <si>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</si>
  <si>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</si>
  <si>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</si>
  <si>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</si>
  <si>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</si>
  <si>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</si>
  <si>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</si>
  <si>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</si>
  <si>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</si>
  <si>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</si>
  <si>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</si>
  <si>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</si>
  <si>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</si>
  <si>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</si>
  <si>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</si>
  <si>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</si>
  <si>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</si>
  <si>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</si>
  <si>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</si>
  <si>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</si>
  <si>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</si>
  <si>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</si>
  <si>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</si>
  <si>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</si>
  <si>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</si>
  <si>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</si>
  <si>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</si>
  <si>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</si>
  <si>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</si>
  <si>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</si>
  <si>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</si>
  <si>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</si>
  <si>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</si>
  <si>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</si>
  <si>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</si>
  <si>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</si>
  <si>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</si>
  <si>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</si>
  <si>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</si>
  <si>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</si>
  <si>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</si>
  <si>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</si>
  <si>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</si>
  <si>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</si>
  <si>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</si>
  <si>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</si>
  <si>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</si>
  <si>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</si>
  <si>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</si>
  <si>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</si>
  <si>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</si>
  <si>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</si>
  <si>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</si>
  <si>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</si>
  <si>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</si>
  <si>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</si>
  <si>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</si>
  <si>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</si>
  <si>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</si>
  <si>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</si>
  <si>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</si>
  <si>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</si>
  <si>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</si>
  <si>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</si>
  <si>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</si>
  <si>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</si>
  <si>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</si>
  <si>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</si>
  <si>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</si>
  <si>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</si>
  <si>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</si>
  <si>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</si>
  <si>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</si>
  <si>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</si>
  <si>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</si>
  <si>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</si>
  <si>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</si>
  <si>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</si>
  <si>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</si>
  <si>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</si>
  <si>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</si>
  <si>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</si>
  <si>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</si>
  <si>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</si>
  <si>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</si>
  <si>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</si>
  <si>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</si>
  <si>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</si>
  <si>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</si>
  <si>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</si>
  <si>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</si>
  <si>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</si>
  <si>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</si>
  <si>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</si>
  <si>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</si>
  <si>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</si>
  <si>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</si>
  <si>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</si>
  <si>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</si>
  <si>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</si>
  <si>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</si>
  <si>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</si>
  <si>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</si>
  <si>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</si>
  <si>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</si>
  <si>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</si>
  <si>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</si>
  <si>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</si>
  <si>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</si>
  <si>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</si>
  <si>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</si>
  <si>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</si>
  <si>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</si>
  <si>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</si>
  <si>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</si>
  <si>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</si>
  <si>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</si>
  <si>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</si>
  <si>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</si>
  <si>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</si>
  <si>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</si>
  <si>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</si>
  <si>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</si>
  <si>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</si>
  <si>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</si>
  <si>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</si>
  <si>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</si>
  <si>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</si>
  <si>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</si>
  <si>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</si>
  <si>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</si>
  <si>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</si>
  <si>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</si>
  <si>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</si>
  <si>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</si>
  <si>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</si>
  <si>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</si>
  <si>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</si>
  <si>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</si>
  <si>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</si>
  <si>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</si>
  <si>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</si>
  <si>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</si>
  <si>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</si>
  <si>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</si>
  <si>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</si>
  <si>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</si>
  <si>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</si>
  <si>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</si>
  <si>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</si>
  <si>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</si>
  <si>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</si>
  <si>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</si>
  <si>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</si>
  <si>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</si>
  <si>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</si>
  <si>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</si>
  <si>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</si>
  <si>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</si>
  <si>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</si>
  <si>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</si>
  <si>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</si>
  <si>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</si>
  <si>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</si>
  <si>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</si>
  <si>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</si>
  <si>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</si>
  <si>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</si>
  <si>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</si>
  <si>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</si>
  <si>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</si>
  <si>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</si>
  <si>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</si>
  <si>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</si>
  <si>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</si>
  <si>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</si>
  <si>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</si>
  <si>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</si>
  <si>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</si>
  <si>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</si>
  <si>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</si>
  <si>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</si>
  <si>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</si>
  <si>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</si>
  <si>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</si>
  <si>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</si>
  <si>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</si>
  <si>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</si>
  <si>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</si>
  <si>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</si>
  <si>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</si>
  <si>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</si>
  <si>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</si>
  <si>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</si>
  <si>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</si>
  <si>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</si>
  <si>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</si>
  <si>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</si>
  <si>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</si>
  <si>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</si>
  <si>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</si>
  <si>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</si>
  <si>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</si>
  <si>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</si>
  <si>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</si>
  <si>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</si>
  <si>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</si>
  <si>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</si>
  <si>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</si>
  <si>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</si>
  <si>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</si>
  <si>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</si>
  <si>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</si>
  <si>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</si>
  <si>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</si>
  <si>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</si>
  <si>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</si>
  <si>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</si>
  <si>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</si>
  <si>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</si>
  <si>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</si>
  <si>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</si>
  <si>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</si>
  <si>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</si>
  <si>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</si>
  <si>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</si>
  <si>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</si>
  <si>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</si>
  <si>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</si>
  <si>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</si>
  <si>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</si>
  <si>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</si>
  <si>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</si>
  <si>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</si>
  <si>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</si>
  <si>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</si>
  <si>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</si>
  <si>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</si>
  <si>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</si>
  <si>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</si>
  <si>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</si>
  <si>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</si>
  <si>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</si>
  <si>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</si>
  <si>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</si>
  <si>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</si>
  <si>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</si>
  <si>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</si>
  <si>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</si>
  <si>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</si>
  <si>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</si>
  <si>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</si>
  <si>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</si>
  <si>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</si>
  <si>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</si>
  <si>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</si>
  <si>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</si>
  <si>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</si>
  <si>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</si>
  <si>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</si>
  <si>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</si>
  <si>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</si>
  <si>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</si>
  <si>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</si>
  <si>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</si>
  <si>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</si>
  <si>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</si>
  <si>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</si>
  <si>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</si>
  <si>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</si>
  <si>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</si>
  <si>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</si>
  <si>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</si>
  <si>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</si>
  <si>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</si>
  <si>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</si>
  <si>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</si>
  <si>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</si>
  <si>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</si>
  <si>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</si>
  <si>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</si>
  <si>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</si>
  <si>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</si>
  <si>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</si>
  <si>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</si>
  <si>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</si>
  <si>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</si>
  <si>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</si>
  <si>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</si>
  <si>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</si>
  <si>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</si>
  <si>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</si>
  <si>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</si>
  <si>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</si>
  <si>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</si>
  <si>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</si>
  <si>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</si>
  <si>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</si>
  <si>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</si>
  <si>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</si>
  <si>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</si>
  <si>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</si>
  <si>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</si>
  <si>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</si>
  <si>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</si>
  <si>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</si>
  <si>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</si>
  <si>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</si>
  <si>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</si>
  <si>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</si>
  <si>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</si>
  <si>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</si>
  <si>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</si>
  <si>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</si>
  <si>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</si>
  <si>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</si>
  <si>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</si>
  <si>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</si>
  <si>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</si>
  <si>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</si>
  <si>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</si>
  <si>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</si>
  <si>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</si>
  <si>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</si>
  <si>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</si>
  <si>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</si>
  <si>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</si>
  <si>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</si>
  <si>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</si>
  <si>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</si>
  <si>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</si>
  <si>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</si>
  <si>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</si>
  <si>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</si>
  <si>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</si>
  <si>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</si>
  <si>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</si>
  <si>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</si>
  <si>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</si>
  <si>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</si>
  <si>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</si>
  <si>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</si>
  <si>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</si>
  <si>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</si>
  <si>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</si>
  <si>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</si>
  <si>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</si>
  <si>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</si>
  <si>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</si>
  <si>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</si>
  <si>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</si>
  <si>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</si>
  <si>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</si>
  <si>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</si>
  <si>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</si>
  <si>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</si>
  <si>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</si>
  <si>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</si>
  <si>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</si>
  <si>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</si>
  <si>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</si>
  <si>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</si>
  <si>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</si>
  <si>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</si>
  <si>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</si>
  <si>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</si>
  <si>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</si>
  <si>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</si>
  <si>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</si>
  <si>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</si>
  <si>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</si>
  <si>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</si>
  <si>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</si>
  <si>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</si>
  <si>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</si>
  <si>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</si>
  <si>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</si>
  <si>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</si>
  <si>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</si>
  <si>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</si>
  <si>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</si>
  <si>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</si>
  <si>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</si>
  <si>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</si>
  <si>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</si>
  <si>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</si>
  <si>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</si>
  <si>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</si>
  <si>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</si>
  <si>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</si>
  <si>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</si>
  <si>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</si>
  <si>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</si>
  <si>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</si>
  <si>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</si>
  <si>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</si>
  <si>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</si>
  <si>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</si>
  <si>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</si>
  <si>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</si>
  <si>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</si>
  <si>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</si>
  <si>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</si>
  <si>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</si>
  <si>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</si>
  <si>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</si>
  <si>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</si>
  <si>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</si>
  <si>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</si>
  <si>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</si>
  <si>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</si>
  <si>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</si>
  <si>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</si>
  <si>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</si>
  <si>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</si>
  <si>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</si>
  <si>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</si>
  <si>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</si>
  <si>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</si>
  <si>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</si>
  <si>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</si>
  <si>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</si>
  <si>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</si>
  <si>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</si>
  <si>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</si>
  <si>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</si>
  <si>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</si>
  <si>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</si>
  <si>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</si>
  <si>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</si>
  <si>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</si>
  <si>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</si>
  <si>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</si>
  <si>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</si>
  <si>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</si>
  <si>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</si>
  <si>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</si>
  <si>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</si>
  <si>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</si>
  <si>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</si>
  <si>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</si>
  <si>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</si>
  <si>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</si>
  <si>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</si>
  <si>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</si>
  <si>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</si>
  <si>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</si>
  <si>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</si>
  <si>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</si>
  <si>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</si>
  <si>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</si>
  <si>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</si>
  <si>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</si>
  <si>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</si>
  <si>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</si>
  <si>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</si>
  <si>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</si>
  <si>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</si>
  <si>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</si>
  <si>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</si>
  <si>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</si>
  <si>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</si>
  <si>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</si>
  <si>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</si>
  <si>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</si>
  <si>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</si>
  <si>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</si>
  <si>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</si>
  <si>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</si>
  <si>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</si>
  <si>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</si>
  <si>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</si>
  <si>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</si>
  <si>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</si>
  <si>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</si>
  <si>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</si>
  <si>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</si>
  <si>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</si>
  <si>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</si>
  <si>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</si>
  <si>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</si>
  <si>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</si>
  <si>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</si>
  <si>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</si>
  <si>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</si>
  <si>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</si>
  <si>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</si>
  <si>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</si>
  <si>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</si>
  <si>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</si>
  <si>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</si>
  <si>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</si>
  <si>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</si>
  <si>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</si>
  <si>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</si>
  <si>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</si>
  <si>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</si>
  <si>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</si>
  <si>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</si>
  <si>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</si>
  <si>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</si>
  <si>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</si>
  <si>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</si>
  <si>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</si>
  <si>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</si>
  <si>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</si>
  <si>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</si>
  <si>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</si>
  <si>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</si>
  <si>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</si>
  <si>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</si>
  <si>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</si>
  <si>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</si>
  <si>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</si>
  <si>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</si>
  <si>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</si>
  <si>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</si>
  <si>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</si>
  <si>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</si>
  <si>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</si>
  <si>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</si>
  <si>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</si>
  <si>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</si>
  <si>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</si>
  <si>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</si>
  <si>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</si>
  <si>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</si>
  <si>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</si>
  <si>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</si>
  <si>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</si>
  <si>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</si>
  <si>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</si>
  <si>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</si>
  <si>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</si>
  <si>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</si>
  <si>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</si>
  <si>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</si>
  <si>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</si>
  <si>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</si>
  <si>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</si>
  <si>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</si>
  <si>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</si>
  <si>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</si>
  <si>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</si>
  <si>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</si>
  <si>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</si>
  <si>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</si>
  <si>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</si>
  <si>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</si>
  <si>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</si>
  <si>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</si>
  <si>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</si>
  <si>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</si>
  <si>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</si>
  <si>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</si>
  <si>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</si>
  <si>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</si>
  <si>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</si>
  <si>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</si>
  <si>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</si>
  <si>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</si>
  <si>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</si>
  <si>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</si>
  <si>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</si>
  <si>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</si>
  <si>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</si>
  <si>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</si>
  <si>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</si>
  <si>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</si>
  <si>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</si>
  <si>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</si>
  <si>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</si>
  <si>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</si>
  <si>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</si>
  <si>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</si>
  <si>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</si>
  <si>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</si>
  <si>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</si>
  <si>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</si>
  <si>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</si>
  <si>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</si>
  <si>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</si>
  <si>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</si>
  <si>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</si>
  <si>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</si>
  <si>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</si>
  <si>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</si>
  <si>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</si>
  <si>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</si>
  <si>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</si>
  <si>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</si>
  <si>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</si>
  <si>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</si>
  <si>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</si>
  <si>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</si>
  <si>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</si>
  <si>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</si>
  <si>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</si>
  <si>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</si>
  <si>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</si>
  <si>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</si>
  <si>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</si>
  <si>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</si>
  <si>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</si>
  <si>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</si>
  <si>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</si>
  <si>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</si>
  <si>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</si>
  <si>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</si>
  <si>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</si>
  <si>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</si>
  <si>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</si>
  <si>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</si>
  <si>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</si>
  <si>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</si>
  <si>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</si>
  <si>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</si>
  <si>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</si>
  <si>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</si>
  <si>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</si>
  <si>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</si>
  <si>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</si>
  <si>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</si>
  <si>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</si>
  <si>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</si>
  <si>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</si>
  <si>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</si>
  <si>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</si>
  <si>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</si>
  <si>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</si>
  <si>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</si>
  <si>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</si>
  <si>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</si>
  <si>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</si>
  <si>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</si>
  <si>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</si>
  <si>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</si>
  <si>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</si>
  <si>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</si>
  <si>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</si>
  <si>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</si>
  <si>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</si>
  <si>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</si>
  <si>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</si>
  <si>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</si>
  <si>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</si>
  <si>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</si>
  <si>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</si>
  <si>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</si>
  <si>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</si>
  <si>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</si>
  <si>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</si>
  <si>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</si>
  <si>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</si>
  <si>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</si>
  <si>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</si>
  <si>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</si>
  <si>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</si>
  <si>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</si>
  <si>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</si>
  <si>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</si>
  <si>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</si>
  <si>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</si>
  <si>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</si>
  <si>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</si>
  <si>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</si>
  <si>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</si>
  <si>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</si>
  <si>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</si>
  <si>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</si>
  <si>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</si>
  <si>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</si>
  <si>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</si>
  <si>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</si>
  <si>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</si>
  <si>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</si>
  <si>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</si>
  <si>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</si>
  <si>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</si>
  <si>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</si>
  <si>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</si>
  <si>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</si>
  <si>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</si>
  <si>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</si>
  <si>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</si>
  <si>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</si>
  <si>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</si>
  <si>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</si>
  <si>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</si>
  <si>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</si>
  <si>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</si>
  <si>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</si>
  <si>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</si>
  <si>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</si>
  <si>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</si>
  <si>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</si>
  <si>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</si>
  <si>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</si>
  <si>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</si>
  <si>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</si>
  <si>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</si>
  <si>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</si>
  <si>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</si>
  <si>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</si>
  <si>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</si>
  <si>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</si>
  <si>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</si>
  <si>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</si>
  <si>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</si>
  <si>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</si>
  <si>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</si>
  <si>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</si>
  <si>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</si>
  <si>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</si>
  <si>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</si>
  <si>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</si>
  <si>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</si>
  <si>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</si>
  <si>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</si>
  <si>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</si>
  <si>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</si>
  <si>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</si>
  <si>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</si>
  <si>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</si>
  <si>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</si>
  <si>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</si>
  <si>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</si>
  <si>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</si>
  <si>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</si>
  <si>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</si>
  <si>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</si>
  <si>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</si>
  <si>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</si>
  <si>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</si>
  <si>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</si>
  <si>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</si>
  <si>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</si>
  <si>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</si>
  <si>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</si>
  <si>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</si>
  <si>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</si>
  <si>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</si>
  <si>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</si>
  <si>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</si>
  <si>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</si>
  <si>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</si>
  <si>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</si>
  <si>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</si>
  <si>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</si>
  <si>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</si>
  <si>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</si>
  <si>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</si>
  <si>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</si>
  <si>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</si>
  <si>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</si>
  <si>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</si>
  <si>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</si>
  <si>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</si>
  <si>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</si>
  <si>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</si>
  <si>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</si>
  <si>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</si>
  <si>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</si>
  <si>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</si>
  <si>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</si>
  <si>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</si>
  <si>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</si>
  <si>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</si>
  <si>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</si>
  <si>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</si>
  <si>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</si>
  <si>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</si>
  <si>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</si>
  <si>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</si>
  <si>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</si>
  <si>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</si>
  <si>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</si>
  <si>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</si>
  <si>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</si>
  <si>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</si>
  <si>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</si>
  <si>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</si>
  <si>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</si>
  <si>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</si>
  <si>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</si>
  <si>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</si>
  <si>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</si>
  <si>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</si>
  <si>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</si>
  <si>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</si>
  <si>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</si>
  <si>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</si>
  <si>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</si>
  <si>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</si>
  <si>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</si>
  <si>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</si>
  <si>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</si>
  <si>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</si>
  <si>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</si>
  <si>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</si>
  <si>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</si>
  <si>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</si>
  <si>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</si>
  <si>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</si>
  <si>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</si>
  <si>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</si>
  <si>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</si>
  <si>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</si>
  <si>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</si>
  <si>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</si>
  <si>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</si>
  <si>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</si>
  <si>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</si>
  <si>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</si>
  <si>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</si>
  <si>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</si>
  <si>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</si>
  <si>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</si>
  <si>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</si>
  <si>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</si>
  <si>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</si>
  <si>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</si>
  <si>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</si>
  <si>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</si>
  <si>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</si>
  <si>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</si>
  <si>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</si>
  <si>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</si>
  <si>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</si>
  <si>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</si>
  <si>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</si>
  <si>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</si>
  <si>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</si>
  <si>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</si>
  <si>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</si>
  <si>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</si>
  <si>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</si>
  <si>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</si>
  <si>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</si>
  <si>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</si>
  <si>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</si>
  <si>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</si>
  <si>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</si>
  <si>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</si>
  <si>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</si>
  <si>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</si>
  <si>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</si>
  <si>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</si>
  <si>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</si>
  <si>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</si>
  <si>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</si>
  <si>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</si>
  <si>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</si>
  <si>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</si>
  <si>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</si>
  <si>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</si>
  <si>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</si>
  <si>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</si>
  <si>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</si>
  <si>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</si>
  <si>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</si>
  <si>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</si>
  <si>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</si>
  <si>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</si>
  <si>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</si>
  <si>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</si>
  <si>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</si>
  <si>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</si>
  <si>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</si>
  <si>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</si>
  <si>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</si>
  <si>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</si>
  <si>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</si>
  <si>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</si>
  <si>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</si>
  <si>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</si>
  <si>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</si>
  <si>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</si>
  <si>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</si>
  <si>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</si>
  <si>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</si>
  <si>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</si>
  <si>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</si>
  <si>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</si>
  <si>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</si>
  <si>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</si>
  <si>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</si>
  <si>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</si>
  <si>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</si>
  <si>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</si>
  <si>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</si>
  <si>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</si>
  <si>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</si>
  <si>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</si>
  <si>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</si>
  <si>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</si>
  <si>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</si>
  <si>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</si>
  <si>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</si>
  <si>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</si>
  <si>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</si>
  <si>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</si>
  <si>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</si>
  <si>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</si>
  <si>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</si>
  <si>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</si>
  <si>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</si>
  <si>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</si>
  <si>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</si>
  <si>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</si>
  <si>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</si>
  <si>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</si>
  <si>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</si>
  <si>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</si>
  <si>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</si>
  <si>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</si>
  <si>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</si>
  <si>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</si>
  <si>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</si>
  <si>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</si>
  <si>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</si>
  <si>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</si>
  <si>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</si>
  <si>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</si>
  <si>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</si>
  <si>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</si>
  <si>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</si>
  <si>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</si>
  <si>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</si>
  <si>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</si>
  <si>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</si>
  <si>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</si>
  <si>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</si>
  <si>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</si>
  <si>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</si>
  <si>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</si>
  <si>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</si>
  <si>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</si>
  <si>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</si>
  <si>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</si>
  <si>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</si>
  <si>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</si>
  <si>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</si>
  <si>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</si>
  <si>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</si>
  <si>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</si>
  <si>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</si>
  <si>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</si>
  <si>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</si>
  <si>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</si>
  <si>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</si>
  <si>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</si>
  <si>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</si>
  <si>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</si>
  <si>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</si>
  <si>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</si>
  <si>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</si>
  <si>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</si>
  <si>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</si>
  <si>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</si>
  <si>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</si>
  <si>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</si>
  <si>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</si>
  <si>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</si>
  <si>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</si>
  <si>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</si>
  <si>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</si>
  <si>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</si>
  <si>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</si>
  <si>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</si>
  <si>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</si>
  <si>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</si>
  <si>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</si>
  <si>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</si>
  <si>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</si>
  <si>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</si>
  <si>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</si>
  <si>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</si>
  <si>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</si>
  <si>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</si>
  <si>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</si>
  <si>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</si>
  <si>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</si>
  <si>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</si>
  <si>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</si>
  <si>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</si>
  <si>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</si>
  <si>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</si>
  <si>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</si>
  <si>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</si>
  <si>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</si>
  <si>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</si>
  <si>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</si>
  <si>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</si>
  <si>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</si>
  <si>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</si>
  <si>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</si>
  <si>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</si>
  <si>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</si>
  <si>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</si>
  <si>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</si>
  <si>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</si>
  <si>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</si>
  <si>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</si>
  <si>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</si>
  <si>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</si>
  <si>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</si>
  <si>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</si>
  <si>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</si>
  <si>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</si>
  <si>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</si>
  <si>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</si>
  <si>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</si>
  <si>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</si>
  <si>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</si>
  <si>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</si>
  <si>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</si>
  <si>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</si>
  <si>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</si>
  <si>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</si>
  <si>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</si>
  <si>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</si>
  <si>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</si>
  <si>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</si>
  <si>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</si>
  <si>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</si>
  <si>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</si>
  <si>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</si>
  <si>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</si>
  <si>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</si>
  <si>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</si>
  <si>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</si>
  <si>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</si>
  <si>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</si>
  <si>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</si>
  <si>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</si>
  <si>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</si>
  <si>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</si>
  <si>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</si>
  <si>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</si>
  <si>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</si>
  <si>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</si>
  <si>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</si>
  <si>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</si>
  <si>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</si>
  <si>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</si>
  <si>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</si>
  <si>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</si>
  <si>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</si>
  <si>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</si>
  <si>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</si>
  <si>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</si>
  <si>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</si>
  <si>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</si>
  <si>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</si>
  <si>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</si>
  <si>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</si>
  <si>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</si>
  <si>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</si>
  <si>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</si>
  <si>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</si>
  <si>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</si>
  <si>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</si>
  <si>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</si>
  <si>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</si>
  <si>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</si>
  <si>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</si>
  <si>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</si>
  <si>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</si>
  <si>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</si>
  <si>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</si>
  <si>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</si>
  <si>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</si>
  <si>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</si>
  <si>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</si>
  <si>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</si>
  <si>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</si>
  <si>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</si>
  <si>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</si>
  <si>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</si>
  <si>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</si>
  <si>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</si>
  <si>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</si>
  <si>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</si>
  <si>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</si>
  <si>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</si>
  <si>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</si>
  <si>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</si>
  <si>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</si>
  <si>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</si>
  <si>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</si>
  <si>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</si>
  <si>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</si>
  <si>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</si>
  <si>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</si>
  <si>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</si>
  <si>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</si>
  <si>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</si>
  <si>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</si>
  <si>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</si>
  <si>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</si>
  <si>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</si>
  <si>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</si>
  <si>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</si>
  <si>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</si>
  <si>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</si>
  <si>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</si>
  <si>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</si>
  <si>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</si>
  <si>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</si>
  <si>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</si>
  <si>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</si>
  <si>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</si>
  <si>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</si>
  <si>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</si>
  <si>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</si>
  <si>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</si>
  <si>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</si>
  <si>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</si>
  <si>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</si>
  <si>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</si>
  <si>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</si>
  <si>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</si>
  <si>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</si>
  <si>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</si>
  <si>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</si>
  <si>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</si>
  <si>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</si>
  <si>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</si>
  <si>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</si>
  <si>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</si>
  <si>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</si>
  <si>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</si>
  <si>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</si>
  <si>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</si>
  <si>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</si>
  <si>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</si>
  <si>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</si>
  <si>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</si>
  <si>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</si>
  <si>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</si>
  <si>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</si>
  <si>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</si>
  <si>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</si>
  <si>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</si>
  <si>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</si>
  <si>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</si>
  <si>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</si>
  <si>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</si>
  <si>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</si>
  <si>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</si>
  <si>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</si>
  <si>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</si>
  <si>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</si>
  <si>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</si>
  <si>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</si>
  <si>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</si>
  <si>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</si>
  <si>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</si>
  <si>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</si>
  <si>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</si>
  <si>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</si>
  <si>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</si>
  <si>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</si>
  <si>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</si>
  <si>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</si>
  <si>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</si>
  <si>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</si>
  <si>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</si>
  <si>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</si>
  <si>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</si>
  <si>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</si>
  <si>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</si>
  <si>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</si>
  <si>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</si>
  <si>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</si>
  <si>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</si>
  <si>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</si>
  <si>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</si>
  <si>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</si>
  <si>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</si>
  <si>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</si>
  <si>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</si>
  <si>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</si>
  <si>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</si>
  <si>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</si>
  <si>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</si>
  <si>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</si>
  <si>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</si>
  <si>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</si>
  <si>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</si>
  <si>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</si>
  <si>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</si>
  <si>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</si>
  <si>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</si>
  <si>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</si>
  <si>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</si>
  <si>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</si>
  <si>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</si>
  <si>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</si>
  <si>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</si>
  <si>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</si>
  <si>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</si>
  <si>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</si>
  <si>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</si>
  <si>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</si>
  <si>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</si>
  <si>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</si>
  <si>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</si>
  <si>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</si>
  <si>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</si>
  <si>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</si>
  <si>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</si>
  <si>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</si>
  <si>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</si>
  <si>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</si>
  <si>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</si>
  <si>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</si>
  <si>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</si>
  <si>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</si>
  <si>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</si>
  <si>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</si>
  <si>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</si>
  <si>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</si>
  <si>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</si>
  <si>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</si>
  <si>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</si>
  <si>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</si>
  <si>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</si>
  <si>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</si>
  <si>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</si>
  <si>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</si>
  <si>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</si>
  <si>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</si>
  <si>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</si>
  <si>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</si>
  <si>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</si>
  <si>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</si>
  <si>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</si>
  <si>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</si>
  <si>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</si>
  <si>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</si>
  <si>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</si>
  <si>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</si>
  <si>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</si>
  <si>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</si>
  <si>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</si>
  <si>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</si>
  <si>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</si>
  <si>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</si>
  <si>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</si>
  <si>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</si>
  <si>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</si>
  <si>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</si>
  <si>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</si>
  <si>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</si>
  <si>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</si>
  <si>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</si>
  <si>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</si>
  <si>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</si>
  <si>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</si>
  <si>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</si>
  <si>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</si>
  <si>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</si>
  <si>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</si>
  <si>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</si>
  <si>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</si>
  <si>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</si>
  <si>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</si>
  <si>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</si>
  <si>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</si>
  <si>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</si>
  <si>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</si>
  <si>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</si>
  <si>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</si>
  <si>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</si>
  <si>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</si>
  <si>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</si>
  <si>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</si>
  <si>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</si>
  <si>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</si>
  <si>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</si>
  <si>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</si>
  <si>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</si>
  <si>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</si>
  <si>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</si>
  <si>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</si>
  <si>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</si>
  <si>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</si>
  <si>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</si>
  <si>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</si>
  <si>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</si>
  <si>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</si>
  <si>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</si>
  <si>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</si>
  <si>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</si>
  <si>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</si>
  <si>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</si>
  <si>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</si>
  <si>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</si>
  <si>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</si>
  <si>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</si>
  <si>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</si>
  <si>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</si>
  <si>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</si>
  <si>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</si>
  <si>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</si>
  <si>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</si>
  <si>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</si>
  <si>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</si>
  <si>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</si>
  <si>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</si>
  <si>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</si>
  <si>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</si>
  <si>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</si>
  <si>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</si>
  <si>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</si>
  <si>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</si>
  <si>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</si>
  <si>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</si>
  <si>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</si>
  <si>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</si>
  <si>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</si>
  <si>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</si>
  <si>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</si>
  <si>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</si>
  <si>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</si>
  <si>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</si>
  <si>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</si>
  <si>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</si>
  <si>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</si>
  <si>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</si>
  <si>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</si>
  <si>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</si>
  <si>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</si>
  <si>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</si>
  <si>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</si>
  <si>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</si>
  <si>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</si>
  <si>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</si>
  <si>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</si>
  <si>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</si>
  <si>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</si>
  <si>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</si>
  <si>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</si>
  <si>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</si>
  <si>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</si>
  <si>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</si>
  <si>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</si>
  <si>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</si>
  <si>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</si>
  <si>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</si>
  <si>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</si>
  <si>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</si>
  <si>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</si>
  <si>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</si>
  <si>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</si>
  <si>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</si>
  <si>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</si>
  <si>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</si>
  <si>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</si>
  <si>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</si>
  <si>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</si>
  <si>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</si>
  <si>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</si>
  <si>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</si>
  <si>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</si>
  <si>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</si>
  <si>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</si>
  <si>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</si>
  <si>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</si>
  <si>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</si>
  <si>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</si>
  <si>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</si>
  <si>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</si>
  <si>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</si>
  <si>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</si>
  <si>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</si>
  <si>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</si>
  <si>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</si>
  <si>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</si>
  <si>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</si>
  <si>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</si>
  <si>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</si>
  <si>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</si>
  <si>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</si>
  <si>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</si>
  <si>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</si>
  <si>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</si>
  <si>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</si>
  <si>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</si>
  <si>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</si>
  <si>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</si>
  <si>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</si>
  <si>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</si>
  <si>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</si>
  <si>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</si>
  <si>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</si>
  <si>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</si>
  <si>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</si>
  <si>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</si>
  <si>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</si>
  <si>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</si>
  <si>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</si>
  <si>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</si>
  <si>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</si>
  <si>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</si>
  <si>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</si>
  <si>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</si>
  <si>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</si>
  <si>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</si>
  <si>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</si>
  <si>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</si>
  <si>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</si>
  <si>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</si>
  <si>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</si>
  <si>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</si>
  <si>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</si>
  <si>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</si>
  <si>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</si>
  <si>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</si>
  <si>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</si>
  <si>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</si>
  <si>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</si>
  <si>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</si>
  <si>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</si>
  <si>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</si>
  <si>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</si>
  <si>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</si>
  <si>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</si>
  <si>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</si>
  <si>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</si>
  <si>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</si>
  <si>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</si>
  <si>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</si>
  <si>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</si>
  <si>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</si>
  <si>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</si>
  <si>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</si>
  <si>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</si>
  <si>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</si>
  <si>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</si>
  <si>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</si>
  <si>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</si>
  <si>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</si>
  <si>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</si>
  <si>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</si>
  <si>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</si>
  <si>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</si>
  <si>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</si>
  <si>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</si>
  <si>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</si>
  <si>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</si>
  <si>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</si>
  <si>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</si>
  <si>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</si>
  <si>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</si>
  <si>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</si>
  <si>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</si>
  <si>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</si>
  <si>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</si>
  <si>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</si>
  <si>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</si>
  <si>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</si>
  <si>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</si>
  <si>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</si>
  <si>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</si>
  <si>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</si>
  <si>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</si>
  <si>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</si>
  <si>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</si>
  <si>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</si>
  <si>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</si>
  <si>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</si>
  <si>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</si>
  <si>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</si>
  <si>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</si>
  <si>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</si>
  <si>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</si>
  <si>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</si>
  <si>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</si>
  <si>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</si>
  <si>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</si>
  <si>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</si>
  <si>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</si>
  <si>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</si>
  <si>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</si>
  <si>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</si>
  <si>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</si>
  <si>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</si>
  <si>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</si>
  <si>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</si>
  <si>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</si>
  <si>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</si>
  <si>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</si>
  <si>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</si>
  <si>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</si>
  <si>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</si>
  <si>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</si>
  <si>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</si>
  <si>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</si>
  <si>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</si>
  <si>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</si>
  <si>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</si>
  <si>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</si>
  <si>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</si>
  <si>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</si>
  <si>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</si>
  <si>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</si>
  <si>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</si>
  <si>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</si>
  <si>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</si>
  <si>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</si>
  <si>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</si>
  <si>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</si>
  <si>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</si>
  <si>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</si>
  <si>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</si>
  <si>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</si>
  <si>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</si>
  <si>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</si>
  <si>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</si>
  <si>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</si>
  <si>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</si>
  <si>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</si>
  <si>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</si>
  <si>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</si>
  <si>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</si>
  <si>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</si>
  <si>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</si>
  <si>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</si>
  <si>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</si>
  <si>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</si>
  <si>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</si>
  <si>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</si>
  <si>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</si>
  <si>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</si>
  <si>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</si>
  <si>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</si>
  <si>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</si>
  <si>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</si>
  <si>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</si>
  <si>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</si>
  <si>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</si>
  <si>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</si>
  <si>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</si>
  <si>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</si>
  <si>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</si>
  <si>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</si>
  <si>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</si>
  <si>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</si>
  <si>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</si>
  <si>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</si>
  <si>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</si>
  <si>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</si>
  <si>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</si>
  <si>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</si>
  <si>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</si>
  <si>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</si>
  <si>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</si>
  <si>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</si>
  <si>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</si>
  <si>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</si>
  <si>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</si>
  <si>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</si>
  <si>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</si>
  <si>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</si>
  <si>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</si>
  <si>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</si>
  <si>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</si>
  <si>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</si>
  <si>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</si>
  <si>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</si>
  <si>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</si>
  <si>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</si>
  <si>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</si>
  <si>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</si>
  <si>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</si>
  <si>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</si>
  <si>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</si>
  <si>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</si>
  <si>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</si>
  <si>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</si>
  <si>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</si>
  <si>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</si>
  <si>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</si>
  <si>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</si>
  <si>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</si>
  <si>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</si>
  <si>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</si>
  <si>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</si>
  <si>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</si>
  <si>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</si>
  <si>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</si>
  <si>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</si>
  <si>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</si>
  <si>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</si>
  <si>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</si>
  <si>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</si>
  <si>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</si>
  <si>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</si>
  <si>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</si>
  <si>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</si>
  <si>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</si>
  <si>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</si>
  <si>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</si>
  <si>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</si>
  <si>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</si>
  <si>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</si>
  <si>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</si>
  <si>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</si>
  <si>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</si>
  <si>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</si>
  <si>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</si>
  <si>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</si>
  <si>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</si>
  <si>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</si>
  <si>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</si>
  <si>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</si>
  <si>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</si>
  <si>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</si>
  <si>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</si>
  <si>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</si>
  <si>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</si>
  <si>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</si>
  <si>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</si>
  <si>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</si>
  <si>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</si>
  <si>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</si>
  <si>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</si>
  <si>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</si>
  <si>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</si>
  <si>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</si>
  <si>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</si>
  <si>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</si>
  <si>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</si>
  <si>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</si>
  <si>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</si>
  <si>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</si>
  <si>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</si>
  <si>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</si>
  <si>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</si>
  <si>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</si>
  <si>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</si>
  <si>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</si>
  <si>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</si>
  <si>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</si>
  <si>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</si>
  <si>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</si>
  <si>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</si>
  <si>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</si>
  <si>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</si>
  <si>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</si>
  <si>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</si>
  <si>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</si>
  <si>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</si>
  <si>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</si>
  <si>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</si>
  <si>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</si>
  <si>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</si>
  <si>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</si>
  <si>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</si>
  <si>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</si>
  <si>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</si>
  <si>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</si>
  <si>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</si>
  <si>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</si>
  <si>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</si>
  <si>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</si>
  <si>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</si>
  <si>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</si>
  <si>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</si>
  <si>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</si>
  <si>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</si>
  <si>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</si>
  <si>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</si>
  <si>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</si>
  <si>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</si>
  <si>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</si>
  <si>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</si>
  <si>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</si>
  <si>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</si>
  <si>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</si>
  <si>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</si>
  <si>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</si>
  <si>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</si>
  <si>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</si>
  <si>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</si>
  <si>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</si>
  <si>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</si>
  <si>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</si>
  <si>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</si>
  <si>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</si>
  <si>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</si>
  <si>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</si>
  <si>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</si>
  <si>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</si>
  <si>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</si>
  <si>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</si>
  <si>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</si>
  <si>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</si>
  <si>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</si>
  <si>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</si>
  <si>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</si>
  <si>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</si>
  <si>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</si>
  <si>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</si>
  <si>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</si>
  <si>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</si>
  <si>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</si>
  <si>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</si>
  <si>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</si>
  <si>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</si>
  <si>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</si>
  <si>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</si>
  <si>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</si>
  <si>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</si>
  <si>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</si>
  <si>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</si>
  <si>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</si>
  <si>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</si>
  <si>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</si>
  <si>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</si>
  <si>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</si>
  <si>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</si>
  <si>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</si>
  <si>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</si>
  <si>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</si>
  <si>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</si>
  <si>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</si>
  <si>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</si>
  <si>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</si>
  <si>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</si>
  <si>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</si>
  <si>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</si>
  <si>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</si>
  <si>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</si>
  <si>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</si>
  <si>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</si>
  <si>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</si>
  <si>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</si>
  <si>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</si>
  <si>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</si>
  <si>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</si>
  <si>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</si>
  <si>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</si>
  <si>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</si>
  <si>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</si>
  <si>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</si>
  <si>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</si>
  <si>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</si>
  <si>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</si>
  <si>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</si>
  <si>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</si>
  <si>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</si>
  <si>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</si>
  <si>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</si>
  <si>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</si>
  <si>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</si>
  <si>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</si>
  <si>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</si>
  <si>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</si>
  <si>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</si>
  <si>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</si>
  <si>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</si>
  <si>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</si>
  <si>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</si>
  <si>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</si>
  <si>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</si>
  <si>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</si>
  <si>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</si>
  <si>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</si>
  <si>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</si>
  <si>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</si>
  <si>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</si>
  <si>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</si>
  <si>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</si>
  <si>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</si>
  <si>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</si>
  <si>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</si>
  <si>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</si>
  <si>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</si>
  <si>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</si>
  <si>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</si>
  <si>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</si>
  <si>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</si>
  <si>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</si>
  <si>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</si>
  <si>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</si>
  <si>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</si>
  <si>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</si>
  <si>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</si>
  <si>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</si>
  <si>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</si>
  <si>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</si>
  <si>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</si>
  <si>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</si>
  <si>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</si>
  <si>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</si>
  <si>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</si>
  <si>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</si>
  <si>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</si>
  <si>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</si>
  <si>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</si>
  <si>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</si>
  <si>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</si>
  <si>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</si>
  <si>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</si>
  <si>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</si>
  <si>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</si>
  <si>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</si>
  <si>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</si>
  <si>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</si>
  <si>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</si>
  <si>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</si>
  <si>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</si>
  <si>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</si>
  <si>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</si>
  <si>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</si>
  <si>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</si>
  <si>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</si>
  <si>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</si>
  <si>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</si>
  <si>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</si>
  <si>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</si>
  <si>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</si>
  <si>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</si>
  <si>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</si>
  <si>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</si>
  <si>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</si>
  <si>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</si>
  <si>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</si>
  <si>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</si>
  <si>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</si>
  <si>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</si>
  <si>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</si>
  <si>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</si>
  <si>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</si>
  <si>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</si>
  <si>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</si>
  <si>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</si>
  <si>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</si>
  <si>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</si>
  <si>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</si>
  <si>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</si>
  <si>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</si>
  <si>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</si>
  <si>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</si>
  <si>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</si>
  <si>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</si>
  <si>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</si>
  <si>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</si>
  <si>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</si>
  <si>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</si>
  <si>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</si>
  <si>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</si>
  <si>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</si>
  <si>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</si>
  <si>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</si>
  <si>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</si>
  <si>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</si>
  <si>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</si>
  <si>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</si>
  <si>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</si>
  <si>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</si>
  <si>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</si>
  <si>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</si>
  <si>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</si>
  <si>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</si>
  <si>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</si>
  <si>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</si>
  <si>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</si>
  <si>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</si>
  <si>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</si>
  <si>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</si>
  <si>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</si>
  <si>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</si>
  <si>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</si>
  <si>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</si>
  <si>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</si>
  <si>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</si>
  <si>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</si>
  <si>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</si>
  <si>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</si>
  <si>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</si>
  <si>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</si>
  <si>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</si>
  <si>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</si>
  <si>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</si>
  <si>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</si>
  <si>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</si>
  <si>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</si>
  <si>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</si>
  <si>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</si>
  <si>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</si>
  <si>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</si>
  <si>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</si>
  <si>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</si>
  <si>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</si>
  <si>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</si>
  <si>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</si>
  <si>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</si>
  <si>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</si>
  <si>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</si>
  <si>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</si>
  <si>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</si>
  <si>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</si>
  <si>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</si>
  <si>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</si>
  <si>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</si>
  <si>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</si>
  <si>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</si>
  <si>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</si>
  <si>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</si>
  <si>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</si>
  <si>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</si>
  <si>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</si>
  <si>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</si>
  <si>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</si>
  <si>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</si>
  <si>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</si>
  <si>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</si>
  <si>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</si>
  <si>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</si>
  <si>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</si>
  <si>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</si>
  <si>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</si>
  <si>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</si>
  <si>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</si>
  <si>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</si>
  <si>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</si>
  <si>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</si>
  <si>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</si>
  <si>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</si>
  <si>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</si>
  <si>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</si>
  <si>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</si>
  <si>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</si>
  <si>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</si>
  <si>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</si>
  <si>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</si>
  <si>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</si>
  <si>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</si>
  <si>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</si>
  <si>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</si>
  <si>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</si>
  <si>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</si>
  <si>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</si>
  <si>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</si>
  <si>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</si>
  <si>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</si>
  <si>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</si>
  <si>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</si>
  <si>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</si>
  <si>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</si>
  <si>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</si>
  <si>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</si>
  <si>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</si>
  <si>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</si>
  <si>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</si>
  <si>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</si>
  <si>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</si>
  <si>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</si>
  <si>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</si>
  <si>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</si>
  <si>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</si>
  <si>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</si>
  <si>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</si>
  <si>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</si>
  <si>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</si>
  <si>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</si>
  <si>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</si>
  <si>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</si>
  <si>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</si>
  <si>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</si>
  <si>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</si>
  <si>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</si>
  <si>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</si>
  <si>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</si>
  <si>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</si>
  <si>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</si>
  <si>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</si>
  <si>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</si>
  <si>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</si>
  <si>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</si>
  <si>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</si>
  <si>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</si>
  <si>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</si>
  <si>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</si>
  <si>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</si>
  <si>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</si>
  <si>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</si>
  <si>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</si>
  <si>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</si>
  <si>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</si>
  <si>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</si>
  <si>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</si>
  <si>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</si>
  <si>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</si>
  <si>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</si>
  <si>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</si>
  <si>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</si>
  <si>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</si>
  <si>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</si>
  <si>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</si>
  <si>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</si>
  <si>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</si>
  <si>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</si>
  <si>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</si>
  <si>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</si>
  <si>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</si>
  <si>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</si>
  <si>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</si>
  <si>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</si>
  <si>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</si>
  <si>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</si>
  <si>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</si>
  <si>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</si>
  <si>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</si>
  <si>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</si>
  <si>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</si>
  <si>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</si>
  <si>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</si>
  <si>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</si>
  <si>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</si>
  <si>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</si>
  <si>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</si>
  <si>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</si>
  <si>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</si>
  <si>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</si>
  <si>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</si>
  <si>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</si>
  <si>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</si>
  <si>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</si>
  <si>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</si>
  <si>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</si>
  <si>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</si>
  <si>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</si>
  <si>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</si>
  <si>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</si>
  <si>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</si>
  <si>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</si>
  <si>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</si>
  <si>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</si>
  <si>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</si>
  <si>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</si>
  <si>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</si>
  <si>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</si>
  <si>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</si>
  <si>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</si>
  <si>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</si>
  <si>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</si>
  <si>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</si>
  <si>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</si>
  <si>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</si>
  <si>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</si>
  <si>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</si>
  <si>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</si>
  <si>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</si>
  <si>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</si>
  <si>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</si>
  <si>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</si>
  <si>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</si>
  <si>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</si>
  <si>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</si>
  <si>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</si>
  <si>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</si>
  <si>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</si>
  <si>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</si>
  <si>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</si>
  <si>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</si>
  <si>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</si>
  <si>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</si>
  <si>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</si>
  <si>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</si>
  <si>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</si>
  <si>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</si>
  <si>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</si>
  <si>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</si>
  <si>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</si>
  <si>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</si>
  <si>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</si>
  <si>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</si>
  <si>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</si>
  <si>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</si>
  <si>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</si>
  <si>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</si>
  <si>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</si>
  <si>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</si>
  <si>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</si>
  <si>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</si>
  <si>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</si>
  <si>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</si>
  <si>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</si>
  <si>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</si>
  <si>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</si>
  <si>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</si>
  <si>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</si>
  <si>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</si>
  <si>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</si>
  <si>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</si>
  <si>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</si>
  <si>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</si>
  <si>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</si>
  <si>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</si>
  <si>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</si>
  <si>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</si>
  <si>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</si>
  <si>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</si>
  <si>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</si>
  <si>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</si>
  <si>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</si>
  <si>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</si>
  <si>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</si>
  <si>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</si>
  <si>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</si>
  <si>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</si>
  <si>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</si>
  <si>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</si>
  <si>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</si>
  <si>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</si>
  <si>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</si>
  <si>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</si>
  <si>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</si>
  <si>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</si>
  <si>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</si>
  <si>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</si>
  <si>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</si>
  <si>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</si>
  <si>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</si>
  <si>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</si>
  <si>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</si>
  <si>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</si>
  <si>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</si>
  <si>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</si>
  <si>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</si>
  <si>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</si>
  <si>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</si>
  <si>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</si>
  <si>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</si>
  <si>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</si>
  <si>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</si>
  <si>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</si>
  <si>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</si>
  <si>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</si>
  <si>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</si>
  <si>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</si>
  <si>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</si>
  <si>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</si>
  <si>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</si>
  <si>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</si>
  <si>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</si>
  <si>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</si>
  <si>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</si>
  <si>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</si>
  <si>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</si>
  <si>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</si>
  <si>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</si>
  <si>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</si>
  <si>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</si>
  <si>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</si>
  <si>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</si>
  <si>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</si>
  <si>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</si>
  <si>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</si>
  <si>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</si>
  <si>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</si>
  <si>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</si>
  <si>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</si>
  <si>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</si>
  <si>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</si>
  <si>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</si>
  <si>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</si>
  <si>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</si>
  <si>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</si>
  <si>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</si>
  <si>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</si>
  <si>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</si>
  <si>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</si>
  <si>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</si>
  <si>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</si>
  <si>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</si>
  <si>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</si>
  <si>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</si>
  <si>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</si>
  <si>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</si>
  <si>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</si>
  <si>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</si>
  <si>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</si>
  <si>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</si>
  <si>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</si>
  <si>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</si>
  <si>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</si>
  <si>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</si>
  <si>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</si>
  <si>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</si>
  <si>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</si>
  <si>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</si>
  <si>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</si>
  <si>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</si>
  <si>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</si>
  <si>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</si>
  <si>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</si>
  <si>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</si>
  <si>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</si>
  <si>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</si>
  <si>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</si>
  <si>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</si>
  <si>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</si>
  <si>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</si>
  <si>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</si>
  <si>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</si>
  <si>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</si>
  <si>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</si>
  <si>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</si>
  <si>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</si>
  <si>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</si>
  <si>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</si>
  <si>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</si>
  <si>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</si>
  <si>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</si>
  <si>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</si>
  <si>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</si>
  <si>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</si>
  <si>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</si>
  <si>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</si>
  <si>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</si>
  <si>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</si>
  <si>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</si>
  <si>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</si>
  <si>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</si>
  <si>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</si>
  <si>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</si>
  <si>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</si>
  <si>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</si>
  <si>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</si>
  <si>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</si>
  <si>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</si>
  <si>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</si>
  <si>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</si>
  <si>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</si>
  <si>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</si>
  <si>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</si>
  <si>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</si>
  <si>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</si>
  <si>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</si>
  <si>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</si>
  <si>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</si>
  <si>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</si>
  <si>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</si>
  <si>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</si>
  <si>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</si>
  <si>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</si>
  <si>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</si>
  <si>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</si>
  <si>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</si>
  <si>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</si>
  <si>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</si>
  <si>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</si>
  <si>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</si>
  <si>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</si>
  <si>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</si>
  <si>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</si>
  <si>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</si>
  <si>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</si>
  <si>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</si>
  <si>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</si>
  <si>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</si>
  <si>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</si>
  <si>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</si>
  <si>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</si>
  <si>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</si>
  <si>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</si>
  <si>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</si>
  <si>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</si>
  <si>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</si>
  <si>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</si>
  <si>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</si>
  <si>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</si>
  <si>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</si>
  <si>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</si>
  <si>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</si>
  <si>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</si>
  <si>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</si>
  <si>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</si>
  <si>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</si>
  <si>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</si>
  <si>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</si>
  <si>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</si>
  <si>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</si>
  <si>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</si>
  <si>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</si>
  <si>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</si>
  <si>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</si>
  <si>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</si>
  <si>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</si>
  <si>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</si>
  <si>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</si>
  <si>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</si>
  <si>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</si>
  <si>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</si>
  <si>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</si>
  <si>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</si>
  <si>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</si>
  <si>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</si>
  <si>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</si>
  <si>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</si>
  <si>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</si>
  <si>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</si>
  <si>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</si>
  <si>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</si>
  <si>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</si>
  <si>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</si>
  <si>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</si>
  <si>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</si>
  <si>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</si>
  <si>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</si>
  <si>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</si>
  <si>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</si>
  <si>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</si>
  <si>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</si>
  <si>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</si>
  <si>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</si>
  <si>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</si>
  <si>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</si>
  <si>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</si>
  <si>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</si>
  <si>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</si>
  <si>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</si>
  <si>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</si>
  <si>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</si>
  <si>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</si>
  <si>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</si>
  <si>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</si>
  <si>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</si>
  <si>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</si>
  <si>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</si>
  <si>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</si>
  <si>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</si>
  <si>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</si>
  <si>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</si>
  <si>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</si>
  <si>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</si>
  <si>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</si>
  <si>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</si>
  <si>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</si>
  <si>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</si>
  <si>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</si>
  <si>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</si>
  <si>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</si>
  <si>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</si>
  <si>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</si>
  <si>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</si>
  <si>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</si>
  <si>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</si>
  <si>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</si>
  <si>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</si>
  <si>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</si>
  <si>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</si>
  <si>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</si>
  <si>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</si>
  <si>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</si>
  <si>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</si>
  <si>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</si>
  <si>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</si>
  <si>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</si>
  <si>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</si>
  <si>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</si>
  <si>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</si>
  <si>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</si>
  <si>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</si>
  <si>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</si>
  <si>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</si>
  <si>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</si>
  <si>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</si>
  <si>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</si>
  <si>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</si>
  <si>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</si>
  <si>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</si>
  <si>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</si>
  <si>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</si>
  <si>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</si>
  <si>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</si>
  <si>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</si>
  <si>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</si>
  <si>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</si>
  <si>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</si>
  <si>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</si>
  <si>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</si>
  <si>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</si>
  <si>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</si>
  <si>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</si>
  <si>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</si>
  <si>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</si>
  <si>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</si>
  <si>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</si>
  <si>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</si>
  <si>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</si>
  <si>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</si>
  <si>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</si>
  <si>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</si>
  <si>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</si>
  <si>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</si>
  <si>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</si>
  <si>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</si>
  <si>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</si>
  <si>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</si>
  <si>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</si>
  <si>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</si>
  <si>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</si>
  <si>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</si>
  <si>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</si>
  <si>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</si>
  <si>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</si>
  <si>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</si>
  <si>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</si>
  <si>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</si>
  <si>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</si>
  <si>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</si>
  <si>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</si>
  <si>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</si>
  <si>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</si>
  <si>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</si>
  <si>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</si>
  <si>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</si>
  <si>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</si>
  <si>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</si>
  <si>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</si>
  <si>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</si>
  <si>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</si>
  <si>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</si>
  <si>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</si>
  <si>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</si>
  <si>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</si>
  <si>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</si>
  <si>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</si>
  <si>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</si>
  <si>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</si>
  <si>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</si>
  <si>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</si>
  <si>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</si>
  <si>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</si>
  <si>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</si>
  <si>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</si>
  <si>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</si>
  <si>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</si>
  <si>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</si>
  <si>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</si>
  <si>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</si>
  <si>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</si>
  <si>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</si>
  <si>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</si>
  <si>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</si>
  <si>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</si>
  <si>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</si>
  <si>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</si>
  <si>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</si>
  <si>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</si>
  <si>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</si>
  <si>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</si>
  <si>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</si>
  <si>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</si>
  <si>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</si>
  <si>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</si>
  <si>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</si>
  <si>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</si>
  <si>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</si>
  <si>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</si>
  <si>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</si>
  <si>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</si>
  <si>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</si>
  <si>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</si>
  <si>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</si>
  <si>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</si>
  <si>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</si>
  <si>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</si>
  <si>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</si>
  <si>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</si>
  <si>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</si>
  <si>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</si>
  <si>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</si>
  <si>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</si>
  <si>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</si>
  <si>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</si>
  <si>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</si>
  <si>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</si>
  <si>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</si>
  <si>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</si>
  <si>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</si>
  <si>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</si>
  <si>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</si>
  <si>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</si>
  <si>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</si>
  <si>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</si>
  <si>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</si>
  <si>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</si>
  <si>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</si>
  <si>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</si>
  <si>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</si>
  <si>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</si>
  <si>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</si>
  <si>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</si>
  <si>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</si>
  <si>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</si>
  <si>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</si>
  <si>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</si>
  <si>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</si>
  <si>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</si>
  <si>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</si>
  <si>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</si>
  <si>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</si>
  <si>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</si>
  <si>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</si>
  <si>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</si>
  <si>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</si>
  <si>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</si>
  <si>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</si>
  <si>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</si>
  <si>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</si>
  <si>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</si>
  <si>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</si>
  <si>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</si>
  <si>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</si>
  <si>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</si>
  <si>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</si>
  <si>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</si>
  <si>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</si>
  <si>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</si>
  <si>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</si>
  <si>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</si>
  <si>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</si>
  <si>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</si>
  <si>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</si>
  <si>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</si>
  <si>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</si>
  <si>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</si>
  <si>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</si>
  <si>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</si>
  <si>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</si>
  <si>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</si>
  <si>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</si>
  <si>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</si>
  <si>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</si>
  <si>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</si>
  <si>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</si>
  <si>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</si>
  <si>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</si>
  <si>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</si>
  <si>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</si>
  <si>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</si>
  <si>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</si>
  <si>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</si>
  <si>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</si>
  <si>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</si>
  <si>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</si>
  <si>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</si>
  <si>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</si>
  <si>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</si>
  <si>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</si>
  <si>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</si>
  <si>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</si>
  <si>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</si>
  <si>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</si>
  <si>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</si>
  <si>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</si>
  <si>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</si>
  <si>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</si>
  <si>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</si>
  <si>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</si>
  <si>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</si>
  <si>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</si>
  <si>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</si>
  <si>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</si>
  <si>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</si>
  <si>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</si>
  <si>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</si>
  <si>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</si>
  <si>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</si>
  <si>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</si>
  <si>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</si>
  <si>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</si>
  <si>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</si>
  <si>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</si>
  <si>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</si>
  <si>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</si>
  <si>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</si>
  <si>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</si>
  <si>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</si>
  <si>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</si>
  <si>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</si>
  <si>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</si>
  <si>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</si>
  <si>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</si>
  <si>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</si>
  <si>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</si>
  <si>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</si>
  <si>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</si>
  <si>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</si>
  <si>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</si>
  <si>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</si>
  <si>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</si>
  <si>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</si>
  <si>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</si>
  <si>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</si>
  <si>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</si>
  <si>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</si>
  <si>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</si>
  <si>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</si>
  <si>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</si>
  <si>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</si>
  <si>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</si>
  <si>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</si>
  <si>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</si>
  <si>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</si>
  <si>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</si>
  <si>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</si>
  <si>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</si>
  <si>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</si>
  <si>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</si>
  <si>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</si>
  <si>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</si>
  <si>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</si>
  <si>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</si>
  <si>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</si>
  <si>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</si>
  <si>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</si>
  <si>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</si>
  <si>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</si>
  <si>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</si>
  <si>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</si>
  <si>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</si>
  <si>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</si>
  <si>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</si>
  <si>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</si>
  <si>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</si>
  <si>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</si>
  <si>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</si>
  <si>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</si>
  <si>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</si>
  <si>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</si>
  <si>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</si>
  <si>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</si>
  <si>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</si>
  <si>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</si>
  <si>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</si>
  <si>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</si>
  <si>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</si>
  <si>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</si>
  <si>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</si>
  <si>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</si>
  <si>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</si>
  <si>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</si>
  <si>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</si>
  <si>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</si>
  <si>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</si>
  <si>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</si>
  <si>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</si>
  <si>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</si>
  <si>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</si>
  <si>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</si>
  <si>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</si>
  <si>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</si>
  <si>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</si>
  <si>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</si>
  <si>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</si>
  <si>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</si>
  <si>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</si>
  <si>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</si>
  <si>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</si>
  <si>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</si>
  <si>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</si>
  <si>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</si>
  <si>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</si>
  <si>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</si>
  <si>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</si>
  <si>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</si>
  <si>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</si>
  <si>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</si>
  <si>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</si>
  <si>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</si>
  <si>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</si>
  <si>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</si>
  <si>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</si>
  <si>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</si>
  <si>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</si>
  <si>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</si>
  <si>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</si>
  <si>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</si>
  <si>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</si>
  <si>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</si>
  <si>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</si>
  <si>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</si>
  <si>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</si>
  <si>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</si>
  <si>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</si>
  <si>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</si>
  <si>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</si>
  <si>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</si>
  <si>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</si>
  <si>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</si>
  <si>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</si>
  <si>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</si>
  <si>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</si>
  <si>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</si>
  <si>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</si>
  <si>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</si>
  <si>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</si>
  <si>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</si>
  <si>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</si>
  <si>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</si>
  <si>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</si>
  <si>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</si>
  <si>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</si>
  <si>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</si>
  <si>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</si>
  <si>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</si>
  <si>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</si>
  <si>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</si>
  <si>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</si>
  <si>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</si>
  <si>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</si>
  <si>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</si>
  <si>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</si>
  <si>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</si>
  <si>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</si>
  <si>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</si>
  <si>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</si>
  <si>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</si>
  <si>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</si>
  <si>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</si>
  <si>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</si>
  <si>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</si>
  <si>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</si>
  <si>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</si>
  <si>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</si>
  <si>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</si>
  <si>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</si>
  <si>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</si>
  <si>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</si>
  <si>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</si>
  <si>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</si>
  <si>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</si>
  <si>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</si>
  <si>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</si>
  <si>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</si>
  <si>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</si>
  <si>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</si>
  <si>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</si>
  <si>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</si>
  <si>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</si>
  <si>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</si>
  <si>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</si>
  <si>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</si>
  <si>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</si>
  <si>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</si>
  <si>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</si>
  <si>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</si>
  <si>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</si>
  <si>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</si>
  <si>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</si>
  <si>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</si>
  <si>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</si>
  <si>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</si>
  <si>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</si>
  <si>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</si>
  <si>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</si>
  <si>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</si>
  <si>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</si>
  <si>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</si>
  <si>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</si>
  <si>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</si>
  <si>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</si>
  <si>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</si>
  <si>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</si>
  <si>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</si>
  <si>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</si>
  <si>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</si>
  <si>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</si>
  <si>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</si>
  <si>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</si>
  <si>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</si>
  <si>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</si>
  <si>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</si>
  <si>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</si>
  <si>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</si>
  <si>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</si>
  <si>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</si>
  <si>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</si>
  <si>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</si>
  <si>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</si>
  <si>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</si>
  <si>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</si>
  <si>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</si>
  <si>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</si>
  <si>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</si>
  <si>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</si>
  <si>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</si>
  <si>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</si>
  <si>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</si>
  <si>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</si>
  <si>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</si>
  <si>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</si>
  <si>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</si>
  <si>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</si>
  <si>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</si>
  <si>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</si>
  <si>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</si>
  <si>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</si>
  <si>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</si>
  <si>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</si>
  <si>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</si>
  <si>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</si>
  <si>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</si>
  <si>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</si>
  <si>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</si>
  <si>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</si>
  <si>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</si>
  <si>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</si>
  <si>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</si>
  <si>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</si>
  <si>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</si>
  <si>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</si>
  <si>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</si>
  <si>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</si>
  <si>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</si>
  <si>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</si>
  <si>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</si>
  <si>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</si>
  <si>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</si>
  <si>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</si>
  <si>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</si>
  <si>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</si>
  <si>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</si>
  <si>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</si>
  <si>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</si>
  <si>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</si>
  <si>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</si>
  <si>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</si>
  <si>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</si>
  <si>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</si>
  <si>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</si>
  <si>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</si>
  <si>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</si>
  <si>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</si>
  <si>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</si>
  <si>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</si>
  <si>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</si>
  <si>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</si>
  <si>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</si>
  <si>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</si>
  <si>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</si>
  <si>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</si>
  <si>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</si>
  <si>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</si>
  <si>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</si>
  <si>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</si>
  <si>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</si>
  <si>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</si>
  <si>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</si>
  <si>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</si>
  <si>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</si>
  <si>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</si>
  <si>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</si>
  <si>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</si>
  <si>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</si>
  <si>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</si>
  <si>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</si>
  <si>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</si>
  <si>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</si>
  <si>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</si>
  <si>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</si>
  <si>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</si>
  <si>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</si>
  <si>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</si>
  <si>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</si>
  <si>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</si>
  <si>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</si>
  <si>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</si>
  <si>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</si>
  <si>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</si>
  <si>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</si>
  <si>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</si>
  <si>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</si>
  <si>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</si>
  <si>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</si>
  <si>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</si>
  <si>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</si>
  <si>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</si>
  <si>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</si>
  <si>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</si>
  <si>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</si>
  <si>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</si>
  <si>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</si>
  <si>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</si>
  <si>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</si>
  <si>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</si>
  <si>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</si>
  <si>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</si>
  <si>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</si>
  <si>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</si>
  <si>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</si>
  <si>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</si>
  <si>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</si>
  <si>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</si>
  <si>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</si>
  <si>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</si>
  <si>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</si>
  <si>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</si>
  <si>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</si>
  <si>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</si>
  <si>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</si>
  <si>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</si>
  <si>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</si>
  <si>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</si>
  <si>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</si>
  <si>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</si>
  <si>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</si>
  <si>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</si>
  <si>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</si>
  <si>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</si>
  <si>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</si>
  <si>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</si>
  <si>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</si>
  <si>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</si>
  <si>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</si>
  <si>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</si>
  <si>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</si>
  <si>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</si>
  <si>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</si>
  <si>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</si>
  <si>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</si>
  <si>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</si>
  <si>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</si>
  <si>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</si>
  <si>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</si>
  <si>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</si>
  <si>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</si>
  <si>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</si>
  <si>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</si>
  <si>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</si>
  <si>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</si>
  <si>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</si>
  <si>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</si>
  <si>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</si>
  <si>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</si>
  <si>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</si>
  <si>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</si>
  <si>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</si>
  <si>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</si>
  <si>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</si>
  <si>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</si>
  <si>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</si>
  <si>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</si>
  <si>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</si>
  <si>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</si>
  <si>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</si>
  <si>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</si>
  <si>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</si>
  <si>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</si>
  <si>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</si>
  <si>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</si>
  <si>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</si>
  <si>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</si>
  <si>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</si>
  <si>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</si>
  <si>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</si>
  <si>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</si>
  <si>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</si>
  <si>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</si>
  <si>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</si>
  <si>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</si>
  <si>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</si>
  <si>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</si>
  <si>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</si>
  <si>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</si>
  <si>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</si>
  <si>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</si>
  <si>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</si>
  <si>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</si>
  <si>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</si>
  <si>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</si>
  <si>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</si>
  <si>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</si>
  <si>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</si>
  <si>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</si>
  <si>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</si>
  <si>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</si>
  <si>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</si>
  <si>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</si>
  <si>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</si>
  <si>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</si>
  <si>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</si>
  <si>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</si>
  <si>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</si>
  <si>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</si>
  <si>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</si>
  <si>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</si>
  <si>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</si>
  <si>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</si>
  <si>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</si>
  <si>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</si>
  <si>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</si>
  <si>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</si>
  <si>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</si>
  <si>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</si>
  <si>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</si>
  <si>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</si>
  <si>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</si>
  <si>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</si>
  <si>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</si>
  <si>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</si>
  <si>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</si>
  <si>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</si>
  <si>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</si>
  <si>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</si>
  <si>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</si>
  <si>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</si>
  <si>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</si>
  <si>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</si>
  <si>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</si>
  <si>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</si>
  <si>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</si>
  <si>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</si>
  <si>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</si>
  <si>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</si>
  <si>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</si>
  <si>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</si>
  <si>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</si>
  <si>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</si>
  <si>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</si>
  <si>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</si>
  <si>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</si>
  <si>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</si>
  <si>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</si>
  <si>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</si>
  <si>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</si>
  <si>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</si>
  <si>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</si>
  <si>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</si>
  <si>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</si>
  <si>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</si>
  <si>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</si>
  <si>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</si>
  <si>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</si>
  <si>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</si>
  <si>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</si>
  <si>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</si>
  <si>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</si>
  <si>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</si>
  <si>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</si>
  <si>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</si>
  <si>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</si>
  <si>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</si>
  <si>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</si>
  <si>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</si>
  <si>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</si>
  <si>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</si>
  <si>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</si>
  <si>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</si>
  <si>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</si>
  <si>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</si>
  <si>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</si>
  <si>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</si>
  <si>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</si>
  <si>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</si>
  <si>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</si>
  <si>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</si>
  <si>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</si>
  <si>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</si>
  <si>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</si>
  <si>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</si>
  <si>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</si>
  <si>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</si>
  <si>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</si>
  <si>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</si>
  <si>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</si>
  <si>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</si>
  <si>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</si>
  <si>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</si>
  <si>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</si>
  <si>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</si>
  <si>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</si>
  <si>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</si>
  <si>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</si>
  <si>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</si>
  <si>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</si>
  <si>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</si>
  <si>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</si>
  <si>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</si>
  <si>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</si>
  <si>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</si>
  <si>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</si>
  <si>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</si>
  <si>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</si>
  <si>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</si>
  <si>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</si>
  <si>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</si>
  <si>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</si>
  <si>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</si>
  <si>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</si>
  <si>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</si>
  <si>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</si>
  <si>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</si>
  <si>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</si>
  <si>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</si>
  <si>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</si>
  <si>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</si>
  <si>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</si>
  <si>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</si>
  <si>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</si>
  <si>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</si>
  <si>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</si>
  <si>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</si>
  <si>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</si>
  <si>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</si>
  <si>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</si>
  <si>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</si>
  <si>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</si>
  <si>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</si>
  <si>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</si>
  <si>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</si>
  <si>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</si>
  <si>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</si>
  <si>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</si>
  <si>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</si>
  <si>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</si>
  <si>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</si>
  <si>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</si>
  <si>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</si>
  <si>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</si>
  <si>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</si>
  <si>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</si>
  <si>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</si>
  <si>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</si>
  <si>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</si>
  <si>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</si>
  <si>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</si>
  <si>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</si>
  <si>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</si>
  <si>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</si>
  <si>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</si>
  <si>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</si>
  <si>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</si>
  <si>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</si>
  <si>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</si>
  <si>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</si>
  <si>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</si>
  <si>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</si>
  <si>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</si>
  <si>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</si>
  <si>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</si>
  <si>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</si>
  <si>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</si>
  <si>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</si>
  <si>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</si>
  <si>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</si>
  <si>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</si>
  <si>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</si>
  <si>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</si>
  <si>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</si>
  <si>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</si>
  <si>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</si>
  <si>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</si>
  <si>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</si>
  <si>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</si>
  <si>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</si>
  <si>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</si>
  <si>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</si>
  <si>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</si>
  <si>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</si>
  <si>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</si>
  <si>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</si>
  <si>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</si>
  <si>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</si>
  <si>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</si>
  <si>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</si>
  <si>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</si>
  <si>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</si>
  <si>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</si>
  <si>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</si>
  <si>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</si>
  <si>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</si>
  <si>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</si>
  <si>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</si>
  <si>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</si>
  <si>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</si>
  <si>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</si>
  <si>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</si>
  <si>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</si>
  <si>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</si>
  <si>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</si>
  <si>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</si>
  <si>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</si>
  <si>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</si>
  <si>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</si>
  <si>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</si>
  <si>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</si>
  <si>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</si>
  <si>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</si>
  <si>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</si>
  <si>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</si>
  <si>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</si>
  <si>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</si>
  <si>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</si>
  <si>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</si>
  <si>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</si>
  <si>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</si>
  <si>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</si>
  <si>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</si>
  <si>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</si>
  <si>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</si>
  <si>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</si>
  <si>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</si>
  <si>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</si>
  <si>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</si>
  <si>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</si>
  <si>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</si>
  <si>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</si>
  <si>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</si>
  <si>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</si>
  <si>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</si>
  <si>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</si>
  <si>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</si>
  <si>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</si>
  <si>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</si>
  <si>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</si>
  <si>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</si>
  <si>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</si>
  <si>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</si>
  <si>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</si>
  <si>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</si>
  <si>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</si>
  <si>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</si>
  <si>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</si>
  <si>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</si>
  <si>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</si>
  <si>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</si>
  <si>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</si>
  <si>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</si>
  <si>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</si>
  <si>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</si>
  <si>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</si>
  <si>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</si>
  <si>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</si>
  <si>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</si>
  <si>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</si>
  <si>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</si>
  <si>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</si>
  <si>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</si>
  <si>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</si>
  <si>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</si>
  <si>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</si>
  <si>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</si>
  <si>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</si>
  <si>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</si>
  <si>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</si>
  <si>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</si>
  <si>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</si>
  <si>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</si>
  <si>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</si>
  <si>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</si>
  <si>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</si>
  <si>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</si>
  <si>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</si>
  <si>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</si>
  <si>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</si>
  <si>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</si>
  <si>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</si>
  <si>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</si>
  <si>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</si>
  <si>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</si>
  <si>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</si>
  <si>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</si>
  <si>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</si>
  <si>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</si>
  <si>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</si>
  <si>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</si>
  <si>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</si>
  <si>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</si>
  <si>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</si>
  <si>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</si>
  <si>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</si>
  <si>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</si>
  <si>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</si>
  <si>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</si>
  <si>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</si>
  <si>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</si>
  <si>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</si>
  <si>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</si>
  <si>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</si>
  <si>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</si>
  <si>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</si>
  <si>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</si>
  <si>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</si>
  <si>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</si>
  <si>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</si>
  <si>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</si>
  <si>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</si>
  <si>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</si>
  <si>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</si>
  <si>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</si>
  <si>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</si>
  <si>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</si>
  <si>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</si>
  <si>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</si>
  <si>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</si>
  <si>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</si>
  <si>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</si>
  <si>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</si>
  <si>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</si>
  <si>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</si>
  <si>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</si>
  <si>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</si>
  <si>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</si>
  <si>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</si>
  <si>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</si>
  <si>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</si>
  <si>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</si>
  <si>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</si>
  <si>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</si>
  <si>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</si>
  <si>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</si>
  <si>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</si>
  <si>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</si>
  <si>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</si>
  <si>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</si>
  <si>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</si>
  <si>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</si>
  <si>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</si>
  <si>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</si>
  <si>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</si>
  <si>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</si>
  <si>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</si>
  <si>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</si>
  <si>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</si>
  <si>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</si>
  <si>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</si>
  <si>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</si>
  <si>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</si>
  <si>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</si>
  <si>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</si>
  <si>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</si>
  <si>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</si>
  <si>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</si>
  <si>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</si>
  <si>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</si>
  <si>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</si>
  <si>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</si>
  <si>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</si>
  <si>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</si>
  <si>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</si>
  <si>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</si>
  <si>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</si>
  <si>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</si>
  <si>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</si>
  <si>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</si>
  <si>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</si>
  <si>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</si>
  <si>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</si>
  <si>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</si>
  <si>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</si>
  <si>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</si>
  <si>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</si>
  <si>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</si>
  <si>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</si>
  <si>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</si>
  <si>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</si>
  <si>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</si>
  <si>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</si>
  <si>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</si>
  <si>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</si>
  <si>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</si>
  <si>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</si>
  <si>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</si>
  <si>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</si>
  <si>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</si>
  <si>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</si>
  <si>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</si>
  <si>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</si>
  <si>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</si>
  <si>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</si>
  <si>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</si>
  <si>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</si>
  <si>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</si>
  <si>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</si>
  <si>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</si>
  <si>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</si>
  <si>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</si>
  <si>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</si>
  <si>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</si>
  <si>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</si>
  <si>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</si>
  <si>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</si>
  <si>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</si>
  <si>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</si>
  <si>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</si>
  <si>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</si>
  <si>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</si>
  <si>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</si>
  <si>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</si>
  <si>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</si>
  <si>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</si>
  <si>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</si>
  <si>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</si>
  <si>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</si>
  <si>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</si>
  <si>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</si>
  <si>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</si>
  <si>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</si>
  <si>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</si>
  <si>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</si>
  <si>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</si>
  <si>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</si>
  <si>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</si>
  <si>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</si>
  <si>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</si>
  <si>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</si>
  <si>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</si>
  <si>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</si>
  <si>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</si>
  <si>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</si>
  <si>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</si>
  <si>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</si>
  <si>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</si>
  <si>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</si>
  <si>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</si>
  <si>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</si>
  <si>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</si>
  <si>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</si>
  <si>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</si>
  <si>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</si>
  <si>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</si>
  <si>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</si>
  <si>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</si>
  <si>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</si>
  <si>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</si>
  <si>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</si>
  <si>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</si>
  <si>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</si>
  <si>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</si>
  <si>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</si>
  <si>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</si>
  <si>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</si>
  <si>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</si>
  <si>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</si>
  <si>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</si>
  <si>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</si>
  <si>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</si>
  <si>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</si>
  <si>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</si>
  <si>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</si>
  <si>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</si>
  <si>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</si>
  <si>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</si>
  <si>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</si>
  <si>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</si>
  <si>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</si>
  <si>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</si>
  <si>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</si>
  <si>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</si>
  <si>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</si>
  <si>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</si>
  <si>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</si>
  <si>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</si>
  <si>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</si>
  <si>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</si>
  <si>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</si>
  <si>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</si>
  <si>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</si>
  <si>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</si>
  <si>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</si>
  <si>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</si>
  <si>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</si>
  <si>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</si>
  <si>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</si>
  <si>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</si>
  <si>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</si>
  <si>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</si>
  <si>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</si>
  <si>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</si>
  <si>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</si>
  <si>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</si>
  <si>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</si>
  <si>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</si>
  <si>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</si>
  <si>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</si>
  <si>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</si>
  <si>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</si>
  <si>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</si>
  <si>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</si>
  <si>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</si>
  <si>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</si>
  <si>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</si>
  <si>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</si>
  <si>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</si>
  <si>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</si>
  <si>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</si>
  <si>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</si>
  <si>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</si>
  <si>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</si>
  <si>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</si>
  <si>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</si>
  <si>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</si>
  <si>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</si>
  <si>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</si>
  <si>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</si>
  <si>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</si>
  <si>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</si>
  <si>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</si>
  <si>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</si>
  <si>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</si>
  <si>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</si>
  <si>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</si>
  <si>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</si>
  <si>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</si>
  <si>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</si>
  <si>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</si>
  <si>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</si>
  <si>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</si>
  <si>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</si>
  <si>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</si>
  <si>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</si>
  <si>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</si>
  <si>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</si>
  <si>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</si>
  <si>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</si>
  <si>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</si>
  <si>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</si>
  <si>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</si>
  <si>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</si>
  <si>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</si>
  <si>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</si>
  <si>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</si>
  <si>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</si>
  <si>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</si>
  <si>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</si>
  <si>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</si>
  <si>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</si>
  <si>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</si>
  <si>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</si>
  <si>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</si>
  <si>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</si>
  <si>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</si>
  <si>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</si>
  <si>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</si>
  <si>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</si>
  <si>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</si>
  <si>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</si>
  <si>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</si>
  <si>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</si>
  <si>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</si>
  <si>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</si>
  <si>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</si>
  <si>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</si>
  <si>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</si>
  <si>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</si>
  <si>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</si>
  <si>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</si>
  <si>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</si>
  <si>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</si>
  <si>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</si>
  <si>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</si>
  <si>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</si>
  <si>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</si>
  <si>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</si>
  <si>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</si>
  <si>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</si>
  <si>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</si>
  <si>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</si>
  <si>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</si>
  <si>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</si>
  <si>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</si>
  <si>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</si>
  <si>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</si>
  <si>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</si>
  <si>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</si>
  <si>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</si>
  <si>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</si>
  <si>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</si>
  <si>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</si>
  <si>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</si>
  <si>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</si>
  <si>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</si>
  <si>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</si>
  <si>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</si>
  <si>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</si>
  <si>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</si>
  <si>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</si>
  <si>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</si>
  <si>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</si>
  <si>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</si>
  <si>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</si>
  <si>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</si>
  <si>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</si>
  <si>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</si>
  <si>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</si>
  <si>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</si>
  <si>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</si>
  <si>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</si>
  <si>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</si>
  <si>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</si>
  <si>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</si>
  <si>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</si>
  <si>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</si>
  <si>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</si>
  <si>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</si>
  <si>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</si>
  <si>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</si>
  <si>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</si>
  <si>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</si>
  <si>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</si>
  <si>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</si>
  <si>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</si>
  <si>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</si>
  <si>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</si>
  <si>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</si>
  <si>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</si>
  <si>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</si>
  <si>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</si>
  <si>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</si>
  <si>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</si>
  <si>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</si>
  <si>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</si>
  <si>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</si>
  <si>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</si>
  <si>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</si>
  <si>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</si>
  <si>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</si>
  <si>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</si>
  <si>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</si>
  <si>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</si>
  <si>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</si>
  <si>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</si>
  <si>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</si>
  <si>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</si>
  <si>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</si>
  <si>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</si>
  <si>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</si>
  <si>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</si>
  <si>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</si>
  <si>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</si>
  <si>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</si>
  <si>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</si>
  <si>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</si>
  <si>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</si>
  <si>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</si>
  <si>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</si>
  <si>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</si>
  <si>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</si>
  <si>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</si>
  <si>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</si>
  <si>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</si>
  <si>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</si>
  <si>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</si>
  <si>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</si>
  <si>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</si>
  <si>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</si>
  <si>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</si>
  <si>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</si>
  <si>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</si>
  <si>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</si>
  <si>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</si>
  <si>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</si>
  <si>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</si>
  <si>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</si>
  <si>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</si>
  <si>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</si>
  <si>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</si>
  <si>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</si>
  <si>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</si>
  <si>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</si>
  <si>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</si>
  <si>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</si>
  <si>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</si>
  <si>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</si>
  <si>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</si>
  <si>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</si>
  <si>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</si>
  <si>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</si>
  <si>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</si>
  <si>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</si>
  <si>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</si>
  <si>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</si>
  <si>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</si>
  <si>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</si>
  <si>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</si>
  <si>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</si>
  <si>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</si>
  <si>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</si>
  <si>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</si>
  <si>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</si>
  <si>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</si>
  <si>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</si>
  <si>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</si>
  <si>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</si>
  <si>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</si>
  <si>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</si>
  <si>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</si>
  <si>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</si>
  <si>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</si>
  <si>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</si>
  <si>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</si>
  <si>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</si>
  <si>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</si>
  <si>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</si>
  <si>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</si>
  <si>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</si>
  <si>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</si>
  <si>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</si>
  <si>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</si>
  <si>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</si>
  <si>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</si>
  <si>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</si>
  <si>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</si>
  <si>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</si>
  <si>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</si>
  <si>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</si>
  <si>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</si>
  <si>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</si>
  <si>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</si>
  <si>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</si>
  <si>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</si>
  <si>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</si>
  <si>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</si>
  <si>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</si>
  <si>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</si>
  <si>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</si>
  <si>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</si>
  <si>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</si>
  <si>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</si>
  <si>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</si>
  <si>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</si>
  <si>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</si>
  <si>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</si>
  <si>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</si>
  <si>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</si>
  <si>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</si>
  <si>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</si>
  <si>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</si>
  <si>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</si>
  <si>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</si>
  <si>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</si>
  <si>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</si>
  <si>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</si>
  <si>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</si>
  <si>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</si>
  <si>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</si>
  <si>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</si>
  <si>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</si>
  <si>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</si>
  <si>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</si>
  <si>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</si>
  <si>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</si>
  <si>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</si>
  <si>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</si>
  <si>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</si>
  <si>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</si>
  <si>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</si>
  <si>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</si>
  <si>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</si>
  <si>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</si>
  <si>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</si>
  <si>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</si>
  <si>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</si>
  <si>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</si>
  <si>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</si>
  <si>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</si>
  <si>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</si>
  <si>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</si>
  <si>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</si>
  <si>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</si>
  <si>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</si>
  <si>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</si>
  <si>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</si>
  <si>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</si>
  <si>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</si>
  <si>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</si>
  <si>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</si>
  <si>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</si>
  <si>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</si>
  <si>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</si>
  <si>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</si>
  <si>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</si>
  <si>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</si>
  <si>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</si>
  <si>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</si>
  <si>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</si>
  <si>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</si>
  <si>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</si>
  <si>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</si>
  <si>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</si>
  <si>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</si>
  <si>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</si>
  <si>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</si>
  <si>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</si>
  <si>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</si>
  <si>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</si>
  <si>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</si>
  <si>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</si>
  <si>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</si>
  <si>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</si>
  <si>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</si>
  <si>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</si>
  <si>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</si>
  <si>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</si>
  <si>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</si>
  <si>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</si>
  <si>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</si>
  <si>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</si>
  <si>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</si>
  <si>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</si>
  <si>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</si>
  <si>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</si>
  <si>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</si>
  <si>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</si>
  <si>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</si>
  <si>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</si>
  <si>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</si>
  <si>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</si>
  <si>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</si>
  <si>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</si>
  <si>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</si>
  <si>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</si>
  <si>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</si>
  <si>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</si>
  <si>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</si>
  <si>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</si>
  <si>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</si>
  <si>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</si>
  <si>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</si>
  <si>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</si>
  <si>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</si>
  <si>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</si>
  <si>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</si>
  <si>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</si>
  <si>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</si>
  <si>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</si>
  <si>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</si>
  <si>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</si>
  <si>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</si>
  <si>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</si>
  <si>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</si>
  <si>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</si>
  <si>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</si>
  <si>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</si>
  <si>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</si>
  <si>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</si>
  <si>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</si>
  <si>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</si>
  <si>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</si>
  <si>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</si>
  <si>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</si>
  <si>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</si>
  <si>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</si>
  <si>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</si>
  <si>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</si>
  <si>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</si>
  <si>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</si>
  <si>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</si>
  <si>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</si>
  <si>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</si>
  <si>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</si>
  <si>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</si>
  <si>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</si>
  <si>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</si>
  <si>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</si>
  <si>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</si>
  <si>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</si>
  <si>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</si>
  <si>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</si>
  <si>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</si>
  <si>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</si>
  <si>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</si>
  <si>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</si>
  <si>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</si>
  <si>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</si>
  <si>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</si>
  <si>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</si>
  <si>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</si>
  <si>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</si>
  <si>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</si>
  <si>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</si>
  <si>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</si>
  <si>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</si>
  <si>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</si>
  <si>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</si>
  <si>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</si>
  <si>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</si>
  <si>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</si>
  <si>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</si>
  <si>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</si>
  <si>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</si>
  <si>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</si>
  <si>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</si>
  <si>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</si>
  <si>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</si>
  <si>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</si>
  <si>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</si>
  <si>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</si>
  <si>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</si>
  <si>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</si>
  <si>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</si>
  <si>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</si>
  <si>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</si>
  <si>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</si>
  <si>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</si>
  <si>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</si>
  <si>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</si>
  <si>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</si>
  <si>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</si>
  <si>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</si>
  <si>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</si>
  <si>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</si>
  <si>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</si>
  <si>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</si>
  <si>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</si>
  <si>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</si>
  <si>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</si>
  <si>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</si>
  <si>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</si>
  <si>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</si>
  <si>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</si>
  <si>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</si>
  <si>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</si>
  <si>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</si>
  <si>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</si>
  <si>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</si>
  <si>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</si>
  <si>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</si>
  <si>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</si>
  <si>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</si>
  <si>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</si>
  <si>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</si>
  <si>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</si>
  <si>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</si>
  <si>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</si>
  <si>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</si>
  <si>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</si>
  <si>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</si>
  <si>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</si>
  <si>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</si>
  <si>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</si>
  <si>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</si>
  <si>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</si>
  <si>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</si>
  <si>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</si>
  <si>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</si>
  <si>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</si>
  <si>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</si>
  <si>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</si>
  <si>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</si>
  <si>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</si>
  <si>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</si>
  <si>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</si>
  <si>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</si>
  <si>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</si>
  <si>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</si>
  <si>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</si>
  <si>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</si>
  <si>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</si>
  <si>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</si>
  <si>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</si>
  <si>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</si>
  <si>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</si>
  <si>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</si>
  <si>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</si>
  <si>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</si>
  <si>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</si>
  <si>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</si>
  <si>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</si>
  <si>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</si>
  <si>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</si>
  <si>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</si>
  <si>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</si>
  <si>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</si>
  <si>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</si>
  <si>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</si>
  <si>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</si>
  <si>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</si>
  <si>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</si>
  <si>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</si>
  <si>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</si>
  <si>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</si>
  <si>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</si>
  <si>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</si>
  <si>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</si>
  <si>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</si>
  <si>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</si>
  <si>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</si>
  <si>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</si>
  <si>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</si>
  <si>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</si>
  <si>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</si>
  <si>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</si>
  <si>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</si>
  <si>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</si>
  <si>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</si>
  <si>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</si>
  <si>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</si>
  <si>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</si>
  <si>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</si>
  <si>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</si>
  <si>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</si>
  <si>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</si>
  <si>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</si>
  <si>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</si>
  <si>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</si>
  <si>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</si>
  <si>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</si>
  <si>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</si>
  <si>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</si>
  <si>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</si>
  <si>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</si>
  <si>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</si>
  <si>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</si>
  <si>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</si>
  <si>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</si>
  <si>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</si>
  <si>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</si>
  <si>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</si>
  <si>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</si>
  <si>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</si>
  <si>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</si>
  <si>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</si>
  <si>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</si>
  <si>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</si>
  <si>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</si>
  <si>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</si>
  <si>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</si>
  <si>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</si>
  <si>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</si>
  <si>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</si>
  <si>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</si>
  <si>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</si>
  <si>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</si>
  <si>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</si>
  <si>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</si>
  <si>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</si>
  <si>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</si>
  <si>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</si>
  <si>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</si>
  <si>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</si>
  <si>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</si>
  <si>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</si>
  <si>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</si>
  <si>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</si>
  <si>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</si>
  <si>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</si>
  <si>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</si>
  <si>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</si>
  <si>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</si>
  <si>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</si>
  <si>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</si>
  <si>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</si>
  <si>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</si>
  <si>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</si>
  <si>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</si>
  <si>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</si>
  <si>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</si>
  <si>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</si>
  <si>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</si>
  <si>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</si>
  <si>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</si>
  <si>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</si>
  <si>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</si>
  <si>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</si>
  <si>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</si>
  <si>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</si>
  <si>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</si>
  <si>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</si>
  <si>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</si>
  <si>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</si>
  <si>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</si>
  <si>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</si>
  <si>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</si>
  <si>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</si>
  <si>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</si>
  <si>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</si>
  <si>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</si>
  <si>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</si>
  <si>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</si>
  <si>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</si>
  <si>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</si>
  <si>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</si>
  <si>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</si>
  <si>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</si>
  <si>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</si>
  <si>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</si>
  <si>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</si>
  <si>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</si>
  <si>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</si>
  <si>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</si>
  <si>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</si>
  <si>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</si>
  <si>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</si>
  <si>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</si>
  <si>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</si>
  <si>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</si>
  <si>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</si>
  <si>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</si>
  <si>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</si>
  <si>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</si>
  <si>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</si>
  <si>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</si>
  <si>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</si>
  <si>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</si>
  <si>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</si>
  <si>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</si>
  <si>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</si>
  <si>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</si>
  <si>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</si>
  <si>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</si>
  <si>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</si>
  <si>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</si>
  <si>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</si>
  <si>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</si>
  <si>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</si>
  <si>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</si>
  <si>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</si>
  <si>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</si>
  <si>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</si>
  <si>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</si>
  <si>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</si>
  <si>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</si>
  <si>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</si>
  <si>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</si>
  <si>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</si>
  <si>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</si>
  <si>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</si>
  <si>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</si>
  <si>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</si>
  <si>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</si>
  <si>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</si>
  <si>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</si>
  <si>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</si>
  <si>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</si>
  <si>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</si>
  <si>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</si>
  <si>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</si>
  <si>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</si>
  <si>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</si>
  <si>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</si>
  <si>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</si>
  <si>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</si>
  <si>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</si>
  <si>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</si>
  <si>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</si>
  <si>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</si>
  <si>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</si>
  <si>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</si>
  <si>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</si>
  <si>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</si>
  <si>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</si>
  <si>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</si>
  <si>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</si>
  <si>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</si>
  <si>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</si>
  <si>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</si>
  <si>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</si>
  <si>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</si>
  <si>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</si>
  <si>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</si>
  <si>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</si>
  <si>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</si>
  <si>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</si>
  <si>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</si>
  <si>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</si>
  <si>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</si>
  <si>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</si>
  <si>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</si>
  <si>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</si>
  <si>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</si>
  <si>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</si>
  <si>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PCM-20251004-00000846 </t>
  </si>
  <si>
    <t>jed0894</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</si>
  <si>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</si>
  <si>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</si>
  <si>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</si>
  <si>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</si>
  <si>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</si>
  <si>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PCM-20251004-00000906</t>
  </si>
  <si>
    <t>site located inside mina and security refused to provide access, team is waiting at gate with security , team access by Walk to check the issue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</si>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</sst>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271.5723059027805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45934.520731828707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45934.520731828707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45934.520731828707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45934.520731828707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45934.520731828707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45934.520731828707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45934.520731828707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45934.520731828707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45934.520731828707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45934.520731828707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45934.520731828707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45934.520731828707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45934.520731828707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45934.520731828707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45934.520731828707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45934.520731828707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45934.520731828707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45934.520731828707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45934.520731828707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45934.520731828707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45934.520731828707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45934.520731828707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45934.520731828707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45934.520731828707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45934.520731828707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45934.520731828707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45934.520731828707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45934.520731828707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45934.520731828707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45934.520731828707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45934.520731828707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45934.520731828707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45934.520731828707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45934.520731828707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45934.520731828707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45934.520731828707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45934.520731828707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45934.520731828707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45934.520731828707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45934.520731828707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45934.520731828707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45934.520731828707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45934.520731828707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45934.520731828707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45934.520731828707</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AFE1EEC0-2FB2-4F67-A1F0-0EFBDA9C2C4F}"/>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242.86894942129584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127.79364849537524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109.52089386574517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45934.520731828707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45934.520731828707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45934.520731828707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45934.520731828707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45934.520731828707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45934.520731828707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45934.520731828707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45934.520731828707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R2</v>
      </c>
      <c r="C14" s="18"/>
      <c r="D14" s="18" t="s">
        <v>11940</v>
      </c>
      <c r="E14" s="131"/>
      <c r="F14" s="132"/>
      <c r="G14" s="133">
        <f ca="1">IFERROR(NOW()-F14,"-")</f>
        <v>45934.520731828707</v>
      </c>
      <c r="H14" s="132"/>
      <c r="I14" s="18" t="str">
        <f>IFERROR(VLOOKUP(D14,DB!A:F,6,0),"")</f>
        <v>SCECO</v>
      </c>
      <c r="J14" s="18" t="str">
        <f>IFERROR(VLOOKUP(D14,DB!A:G,7,0),"")</f>
        <v>Vandalized</v>
      </c>
      <c r="K14" s="19"/>
      <c r="L14" s="18" t="str">
        <f>IFERROR(VLOOKUP(D14,DB!A:I,9,0),"")</f>
        <v>Latis</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45934.520731828707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45934.520731828707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45934.520731828707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45934.520731828707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45934.520731828707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45934.520731828707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45934.520731828707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45934.520731828707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45934.520731828707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45934.520731828707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45934.520731828707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45934.520731828707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45934.520731828707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45934.520731828707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45934.520731828707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45934.520731828707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45934.520731828707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45934.520731828707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45934.520731828707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45934.520731828707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45934.520731828707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45934.520731828707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45934.520731828707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45934.520731828707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45934.520731828707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45934.520731828707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45934.520731828707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45934.520731828707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45934.520731828707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45934.520731828707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45934.520731828707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45934.520731828707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45934.520731828707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45934.520731828707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45934.520731828707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45934.520731828707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45934.520731828707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45934.520731828707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45934.520731828707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45934.520731828707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45934.520731828707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45934.520731828707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45934.520731828707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45934.520731828707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45934.520731828707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45934.520731828707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45934.520731828707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45934.520731828707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45934.520731828707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45934.520731828707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45934.520731828707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45934.520731828707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45934.520731828707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45934.520731828707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45934.520731828707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45934.520731828707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45934.520731828707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45934.520731828707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45934.520731828707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45934.520731828707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45934.520731828707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45934.520731828707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45934.520731828707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45934.520731828707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45934.520731828707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45934.520731828707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45934.520731828707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45934.520731828707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45934.520731828707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45934.520731828707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45934.520731828707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45934.520731828707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45934.520731828707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45934.520731828707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45934.520731828707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45934.520731828707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45934.520731828707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45934.520731828707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45934.520731828707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45934.520731828707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45934.520731828707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45934.520731828707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45934.520731828707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45934.520731828707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45934.520731828707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45934.520731828707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45934.520731828707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45934.520731828707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45934.520731828707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45934.520731828707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45934.520731828707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45934.520731828707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45934.520731828707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45934.520731828707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45934.520731828707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45934.520731828707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45934.520731828707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45934.520731828707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45934.520731828707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45934.520731828707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45934.520731828707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45934.520731828707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45934.520731828707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45934.520731828707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45934.520731828707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45934.520731828707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45934.520731828707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45934.520731828707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45934.520731828707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45934.520731828707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45934.520731828707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45934.520731828707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45934.520731828707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45934.520731828707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45934.520731828707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45934.520731828707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45934.520731828707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45934.520731828707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45934.520731828707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45934.520731828707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45934.520731828707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45934.520731828707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45934.520731828707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45934.520731828707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45934.520731828707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45934.520731828707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45934.520731828707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45934.520731828707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45934.520731828707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45934.520731828707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45934.520731828707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45934.520731828707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45934.520731828707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45934.520731828707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45934.520731828707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45934.520731828707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45934.520731828707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45934.520731828707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45934.520731828707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45934.520731828707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45934.520731828707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45934.520731828707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45934.520731828707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45934.520731828707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45934.520731828707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45934.520731828707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45934.520731828707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45934.520731828707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45934.520731828707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45934.520731828707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45934.520731828707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45934.520731828707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45934.520731828707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45934.520731828707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45934.520731828707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45934.520731828707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45934.520731828707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45934.520731828707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45934.520731828707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45934.520731828707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45934.520731828707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45934.520731828707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45934.520731828707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45934.520731828707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45934.520731828707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45934.520731828707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45934.520731828707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45934.520731828707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45934.520731828707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45934.520731828707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45934.520731828707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45934.520731828707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45934.520731828707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45934.520731828707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45934.520731828707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45934.520731828707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45934.520731828707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45934.520731828707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45934.520731828707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45934.520731828707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45934.520731828707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45934.520731828707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45934.520731828707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45934.520731828707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45934.520731828707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45934.520731828707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45934.520731828707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45934.520731828707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45934.520731828707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45934.520731828707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45934.520731828707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45934.520731828707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45934.520731828707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45934.520731828707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45934.520731828707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45934.520731828707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45934.520731828707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45934.520731828707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45934.520731828707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45934.520731828707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45934.520731828707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45934.520731828707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45934.520731828707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45934.520731828707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45934.520731828707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45934.520731828707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45934.520731828707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45934.520731828707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45934.520731828707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45934.520731828707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45934.520731828707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45934.520731828707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45934.520731828707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45934.520731828707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45934.520731828707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45934.520731828707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45934.520731828707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45934.520731828707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45934.520731828707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45934.520731828707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45934.520731828707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45934.520731828707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45934.520731828707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45934.520731828707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45934.520731828707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45934.520731828707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45934.520731828707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45934.520731828707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45934.520731828707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45934.520731828707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45934.520731828707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45934.520731828707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45934.520731828707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45934.520731828707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45934.520731828707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45934.520731828707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45934.520731828707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45934.520731828707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45934.520731828707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45934.520731828707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45934.520731828707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45934.520731828707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45934.520731828707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45934.520731828707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45934.520731828707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45934.520731828707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45934.520731828707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45934.520731828707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45934.520731828707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45934.520731828707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45934.520731828707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45934.520731828707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45934.520731828707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45934.520731828707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45934.520731828707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45934.520731828707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45934.520731828707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45934.520731828707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45934.520731828707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45934.520731828707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45934.520731828707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45934.520731828707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45934.520731828707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45934.520731828707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45934.520731828707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45934.520731828707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45934.520731828707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45934.520731828707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45934.520731828707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45934.520731828707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45934.520731828707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45934.520731828707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45934.520731828707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45934.520731828707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45934.520731828707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45934.520731828707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45934.520731828707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45934.520731828707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45934.520731828707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45934.520731828707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45934.520731828707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45934.520731828707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45934.520731828707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45934.520731828707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45934.520731828707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45934.520731828707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45934.520731828707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45934.520731828707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45934.520731828707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45934.520731828707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45934.520731828707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45934.520731828707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45934.520731828707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45934.520731828707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45934.520731828707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45934.520731828707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45934.520731828707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45934.520731828707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45934.520731828707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45934.520731828707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45934.520731828707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45934.520731828707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45934.520731828707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45934.520731828707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45934.520731828707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45934.520731828707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45934.520731828707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45934.520731828707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45934.520731828707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45934.520731828707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45934.520731828707</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45934.520731828707</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45934.520731828707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45934.520731828707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45934.520731828707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45934.520731828707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45934.520731828707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45934.520731828707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45934.520731828707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45934.520731828707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45934.520731828707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45934.520731828707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45934.520731828707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45934.520731828707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45934.520731828707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45934.520731828707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45934.520731828707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45934.520731828707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45934.520731828707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45934.520731828707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45934.520731828707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45934.520731828707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45934.520731828707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45934.520731828707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45934.520731828707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45934.520731828707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45934.520731828707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45934.520731828707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45934.520731828707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45934.520731828707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45934.520731828707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45934.520731828707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45934.520731828707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45934.520731828707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45934.520731828707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45934.520731828707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45934.520731828707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45934.520731828707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45934.520731828707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45934.520731828707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45934.520731828707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45934.520731828707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45934.520731828707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45934.520731828707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45934.520731828707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45934.520731828707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45934.520731828707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45934.520731828707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45934.520731828707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45934.520731828707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45934.520731828707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45934.520731828707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45934.520731828707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45934.520731828707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45934.520731828707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45934.520731828707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45934.520731828707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45934.520731828707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45934.520731828707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45934.520731828707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45934.520731828707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45934.520731828707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45934.520731828707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45934.520731828707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45934.520731828707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45934.520731828707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45934.520731828707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45934.520731828707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45934.520731828707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45934.520731828707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45934.520731828707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45934.520731828707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45934.520731828707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45934.520731828707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45934.520731828707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45934.520731828707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45934.520731828707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45934.520731828707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45934.520731828707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45934.520731828707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45934.520731828707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45934.520731828707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45934.520731828707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45934.520731828707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45934.520731828707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45934.520731828707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45934.520731828707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45934.520731828707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45934.520731828707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45934.520731828707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45934.520731828707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45934.520731828707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45934.520731828707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45934.520731828707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45934.520731828707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45934.520731828707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45934.520731828707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45934.520731828707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45934.520731828707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45934.520731828707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45934.520731828707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45934.520731828707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45934.520731828707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45934.520731828707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45934.520731828707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45934.520731828707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45934.520731828707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45934.520731828707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45934.520731828707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45934.520731828707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45934.520731828707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45934.520731828707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45934.520731828707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45934.520731828707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45934.520731828707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45934.520731828707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45934.520731828707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45934.520731828707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45934.520731828707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45934.520731828707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45934.520731828707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45934.520731828707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45934.520731828707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45934.520731828707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45934.520731828707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45934.520731828707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45934.520731828707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45934.520731828707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45934.520731828707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45934.520731828707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45934.520731828707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45934.520731828707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45934.520731828707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45934.520731828707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45934.520731828707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45934.520731828707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45934.520731828707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45934.520731828707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45934.520731828707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45934.520731828707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45934.520731828707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45934.520731828707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45934.520731828707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45934.520731828707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45934.520731828707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45934.520731828707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45934.520731828707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45934.520731828707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45934.520731828707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45934.520731828707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45934.520731828707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45934.520731828707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45934.520731828707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45934.520731828707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45934.520731828707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45934.520731828707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45934.520731828707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45934.520731828707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45934.520731828707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45934.520731828707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45934.520731828707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45934.520731828707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45934.520731828707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45934.520731828707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45934.520731828707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45934.520731828707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45934.520731828707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45934.520731828707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45934.520731828707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45934.520731828707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45934.520731828707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45934.520731828707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45934.520731828707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45934.520731828707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45934.520731828707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45934.520731828707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45934.520731828707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45934.520731828707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45934.520731828707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45934.520731828707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45934.520731828707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45934.520731828707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45934.520731828707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45934.520731828707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45934.520731828707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45934.520731828707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45934.520731828707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45934.520731828707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45934.520731828707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45934.520731828707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45934.520731828707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45934.520731828707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45934.520731828707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45934.520731828707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45934.520731828707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45934.520731828707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45934.520731828707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45934.520731828707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45934.520731828707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45934.520731828707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45934.520731828707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45934.520731828707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45934.520731828707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45934.520731828707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45934.520731828707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45934.520731828707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45934.520731828707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45934.520731828707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45934.520731828707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45934.520731828707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45934.520731828707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45934.520731828707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45934.520731828707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45934.520731828707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45934.520731828707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45934.520731828707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45934.520731828707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45934.520731828707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45934.520731828707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45934.520731828707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45934.520731828707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45934.520731828707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45934.520731828707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45934.520731828707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45934.520731828707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45934.520731828707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45934.520731828707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45934.520731828707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45934.520731828707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45934.520731828707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45934.520731828707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45934.520731828707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45934.520731828707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45934.520731828707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45934.520731828707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45934.520731828707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45934.520731828707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45934.520731828707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45934.520731828707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45934.520731828707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45934.520731828707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45934.520731828707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45934.520731828707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45934.520731828707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45934.520731828707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45934.520731828707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45934.520731828707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45934.520731828707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45934.520731828707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45934.520731828707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45934.520731828707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45934.520731828707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45934.520731828707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45934.520731828707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45934.520731828707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45934.520731828707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45934.520731828707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45934.520731828707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45934.520731828707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45934.520731828707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45934.520731828707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45934.520731828707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45934.520731828707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45934.520731828707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45934.520731828707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45934.520731828707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45934.520731828707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45934.520731828707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45934.520731828707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45934.520731828707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45934.520731828707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45934.520731828707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45934.520731828707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45934.520731828707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45934.520731828707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45934.520731828707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45934.520731828707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45934.520731828707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45934.520731828707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45934.520731828707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45934.520731828707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45934.520731828707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45934.520731828707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45934.520731828707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45934.520731828707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45934.520731828707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45934.520731828707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45934.520731828707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45934.520731828707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45934.520731828707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45934.520731828707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45934.520731828707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45934.520731828707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45934.520731828707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45934.520731828707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45934.520731828707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45934.520731828707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45934.520731828707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45934.520731828707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45934.520731828707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45934.520731828707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45934.520731828707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45934.520731828707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45934.520731828707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45934.520731828707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45934.520731828707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45934.520731828707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45934.520731828707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45934.520731828707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45934.520731828707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45934.520731828707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45934.520731828707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45934.520731828707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45934.520731828707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45934.520731828707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45934.520731828707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45934.520731828707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45934.520731828707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45934.520731828707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45934.520731828707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45934.520731828707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45934.520731828707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45934.520731828707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45934.520731828707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45934.520731828707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45934.520731828707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45934.520731828707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45934.520731828707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45934.520731828707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45934.520731828707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45934.520731828707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45934.520731828707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45934.520731828707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45934.520731828707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45934.520731828707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45934.520731828707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45934.520731828707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45934.520731828707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45934.520731828707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45934.520731828707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45934.520731828707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45934.520731828707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45934.520731828707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45934.520731828707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45934.520731828707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45934.520731828707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45934.520731828707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45934.520731828707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45934.520731828707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45934.520731828707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45934.520731828707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45934.520731828707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45934.520731828707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45934.520731828707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45934.520731828707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45934.520731828707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45934.520731828707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45934.520731828707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45934.520731828707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45934.520731828707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45934.520731828707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45934.520731828707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45934.520731828707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45934.520731828707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45934.520731828707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45934.520731828707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45934.520731828707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45934.520731828707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45934.520731828707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45934.520731828707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45934.520731828707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45934.520731828707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45934.520731828707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45934.520731828707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45934.520731828707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45934.520731828707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45934.520731828707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45934.520731828707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45934.520731828707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45934.520731828707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45934.520731828707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45934.520731828707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45934.520731828707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45934.520731828707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45934.520731828707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45934.520731828707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45934.520731828707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45934.520731828707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45934.520731828707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45934.520731828707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45934.520731828707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45934.520731828707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45934.520731828707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45934.520731828707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45934.520731828707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45934.520731828707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45934.520731828707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45934.520731828707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45934.520731828707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45934.520731828707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45934.520731828707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45934.520731828707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45934.520731828707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45934.520731828707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45934.520731828707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45934.520731828707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45934.520731828707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45934.520731828707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45934.520731828707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45934.520731828707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45934.520731828707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45934.520731828707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45934.520731828707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45934.520731828707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45934.520731828707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45934.520731828707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45934.520731828707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45934.520731828707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45934.520731828707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45934.520731828707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45934.520731828707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45934.520731828707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45934.520731828707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45934.520731828707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45934.520731828707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45934.520731828707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45934.520731828707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45934.520731828707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45934.520731828707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45934.520731828707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45934.520731828707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45934.520731828707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45934.520731828707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45934.520731828707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45934.520731828707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45934.520731828707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45934.520731828707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45934.520731828707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45934.520731828707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45934.520731828707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45934.520731828707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45934.520731828707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45934.520731828707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45934.520731828707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45934.520731828707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45934.520731828707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45934.520731828707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45934.520731828707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45934.520731828707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45934.520731828707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45934.520731828707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45934.520731828707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45934.520731828707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45934.520731828707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45934.520731828707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45934.520731828707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45934.520731828707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45934.520731828707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45934.520731828707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45934.520731828707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45934.520731828707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45934.520731828707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45934.520731828707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45934.520731828707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45934.520731828707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45934.520731828707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45934.520731828707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45934.520731828707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45934.520731828707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45934.520731828707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45934.520731828707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45934.520731828707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45934.520731828707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45934.520731828707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45934.520731828707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45934.520731828707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45934.520731828707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45934.520731828707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45934.520731828707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45934.520731828707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45934.520731828707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45934.520731828707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45934.520731828707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45934.520731828707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45934.520731828707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45934.520731828707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45934.520731828707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45934.520731828707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45934.520731828707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45934.520731828707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45934.520731828707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45934.520731828707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45934.520731828707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45934.520731828707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45934.520731828707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45934.520731828707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45934.520731828707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45934.520731828707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45934.520731828707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45934.520731828707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45934.520731828707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45934.520731828707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45934.520731828707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45934.520731828707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45934.520731828707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45934.520731828707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45934.520731828707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45934.520731828707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45934.520731828707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45934.520731828707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45934.520731828707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45934.520731828707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45934.520731828707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45934.520731828707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45934.520731828707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45934.520731828707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45934.520731828707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45934.520731828707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45934.520731828707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45934.520731828707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45934.520731828707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45934.520731828707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45934.520731828707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45934.520731828707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45934.520731828707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45934.520731828707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45934.520731828707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45934.520731828707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45934.520731828707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45934.520731828707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45934.520731828707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45934.520731828707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45934.520731828707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45934.520731828707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45934.520731828707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45934.520731828707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45934.520731828707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45934.520731828707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45934.520731828707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45934.520731828707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45934.520731828707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45934.520731828707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45934.520731828707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45934.520731828707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45934.520731828707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45934.520731828707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45934.520731828707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45934.520731828707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45934.520731828707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45934.520731828707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45934.520731828707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45934.520731828707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45934.520731828707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45934.520731828707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45934.520731828707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45934.520731828707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45934.520731828707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45934.520731828707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45934.520731828707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45934.520731828707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45934.520731828707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45934.520731828707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45934.520731828707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45934.520731828707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45934.520731828707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45934.520731828707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45934.520731828707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45934.520731828707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45934.520731828707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45934.520731828707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45934.520731828707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45934.520731828707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45934.520731828707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45934.520731828707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45934.520731828707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45934.520731828707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45934.520731828707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45934.520731828707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45934.520731828707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45934.520731828707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45934.520731828707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45934.520731828707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45934.520731828707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45934.520731828707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45934.520731828707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45934.520731828707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45934.520731828707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45934.520731828707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45934.520731828707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45934.520731828707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45934.520731828707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45934.520731828707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45934.520731828707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45934.520731828707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45934.520731828707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45934.520731828707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45934.520731828707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45934.520731828707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45934.520731828707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45934.520731828707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45934.520731828707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45934.520731828707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45934.520731828707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45934.520731828707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45934.520731828707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45934.520731828707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45934.520731828707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45934.520731828707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45934.520731828707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45934.520731828707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45934.520731828707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45934.520731828707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45934.520731828707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45934.520731828707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45934.520731828707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45934.520731828707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45934.520731828707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45934.520731828707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45934.520731828707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45934.520731828707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45934.520731828707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45934.520731828707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45934.520731828707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45934.520731828707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45934.520731828707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45934.520731828707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45934.520731828707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45934.520731828707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45934.520731828707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45934.520731828707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45934.520731828707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45934.520731828707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45934.520731828707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45934.520731828707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45934.520731828707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45934.520731828707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45934.520731828707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45934.520731828707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45934.520731828707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45934.520731828707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45934.520731828707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45934.520731828707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45934.520731828707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45934.520731828707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45934.520731828707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45934.520731828707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45934.520731828707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45934.520731828707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45934.520731828707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45934.520731828707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45934.520731828707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45934.520731828707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45934.520731828707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45934.520731828707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45934.520731828707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45934.520731828707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45934.520731828707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45934.520731828707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45934.520731828707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45934.520731828707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45934.520731828707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45934.520731828707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45934.520731828707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45934.520731828707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45934.520731828707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45934.520731828707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45934.520731828707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45934.520731828707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45934.520731828707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45934.520731828707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45934.520731828707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45934.520731828707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45934.520731828707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45934.520731828707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45934.520731828707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45934.520731828707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45934.520731828707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45934.520731828707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45934.520731828707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45934.520731828707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45934.520731828707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45934.520731828707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45934.520731828707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45934.520731828707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45934.520731828707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45934.520731828707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45934.520731828707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45934.520731828707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45934.520731828707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45934.520731828707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45934.520731828707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45934.520731828707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45934.520731828707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45934.520731828707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45934.520731828707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45934.520731828707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45934.520731828707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45934.520731828707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45934.520731828707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45934.520731828707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45934.520731828707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45934.520731828707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45934.520731828707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45934.520731828707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45934.520731828707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45934.520731828707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45934.520731828707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45934.520731828707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45934.520731828707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45934.520731828707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45934.520731828707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45934.520731828707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45934.520731828707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45934.520731828707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45934.520731828707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45934.520731828707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45934.520731828707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45934.520731828707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45934.520731828707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45934.520731828707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45934.520731828707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45934.520731828707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45934.520731828707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45934.520731828707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45934.520731828707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45934.520731828707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45934.520731828707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45934.520731828707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45934.520731828707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45934.520731828707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45934.520731828707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45934.520731828707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45934.520731828707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45934.520731828707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45934.520731828707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45934.520731828707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45934.520731828707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45934.520731828707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45934.520731828707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45934.520731828707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45934.520731828707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45934.520731828707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45934.520731828707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45934.520731828707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45934.520731828707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45934.520731828707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45934.520731828707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45934.520731828707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45934.520731828707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45934.520731828707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45934.520731828707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45934.520731828707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45934.520731828707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45934.520731828707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45934.520731828707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45934.520731828707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45934.520731828707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45934.520731828707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45934.520731828707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45934.520731828707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45934.520731828707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45934.520731828707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45934.520731828707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45934.520731828707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45934.520731828707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45934.520731828707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45934.520731828707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45934.520731828707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45934.520731828707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45934.520731828707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45934.520731828707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45934.520731828707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45934.520731828707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45934.520731828707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45934.520731828707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45934.520731828707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45934.520731828707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45934.520731828707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45934.520731828707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45934.520731828707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45934.520731828707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45934.520731828707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45934.520731828707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45934.520731828707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45934.520731828707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45934.520731828707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45934.520731828707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45934.520731828707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45934.520731828707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45934.520731828707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45934.520731828707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45934.520731828707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45934.520731828707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45934.520731828707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45934.520731828707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45934.520731828707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45934.520731828707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45934.520731828707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45934.520731828707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45934.520731828707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45934.520731828707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45934.520731828707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45934.520731828707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45934.520731828707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45934.520731828707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45934.520731828707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45934.520731828707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45934.520731828707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45934.520731828707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45934.520731828707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45934.520731828707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45934.520731828707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45934.520731828707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45934.520731828707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45934.520731828707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45934.520731828707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45934.520731828707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45934.520731828707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45934.520731828707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45934.520731828707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45934.520731828707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45934.520731828707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45934.520731828707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45934.520731828707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45934.520731828707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45934.520731828707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45934.520731828707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45934.520731828707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45934.520731828707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45934.520731828707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45934.520731828707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45934.520731828707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45934.520731828707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45934.520731828707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45934.520731828707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45934.520731828707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45934.520731828707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45934.520731828707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45934.520731828707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45934.520731828707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45934.520731828707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45934.520731828707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45934.520731828707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45934.520731828707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45934.520731828707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45934.520731828707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45934.520731828707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45934.520731828707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45934.520731828707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45934.520731828707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45934.520731828707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45934.520731828707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45934.520731828707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45934.520731828707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45934.520731828707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45934.520731828707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45934.520731828707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45934.520731828707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45934.520731828707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45934.520731828707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45934.520731828707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45934.520731828707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45934.520731828707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45934.520731828707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45934.520731828707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45934.520731828707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45934.520731828707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45934.520731828707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45934.520731828707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45934.520731828707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45934.520731828707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45934.520731828707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45934.520731828707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45934.520731828707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45934.520731828707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45934.520731828707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45934.520731828707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45934.520731828707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45934.520731828707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45934.520731828707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45934.520731828707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45934.520731828707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45934.520731828707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45934.520731828707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45934.520731828707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45934.520731828707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45934.520731828707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45934.520731828707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45934.520731828707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45934.520731828707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45934.520731828707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45934.520731828707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45934.520731828707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45934.520731828707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45934.520731828707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45934.520731828707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45934.520731828707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45934.520731828707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45934.520731828707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45934.520731828707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45934.520731828707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45934.520731828707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45934.520731828707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45934.520731828707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45934.520731828707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45934.520731828707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45934.520731828707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45934.520731828707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45934.520731828707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45934.520731828707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45934.520731828707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45934.520731828707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45934.520731828707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45934.520731828707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45934.520731828707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45934.520731828707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45934.520731828707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45934.520731828707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45934.520731828707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45934.520731828707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45934.520731828707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45934.520731828707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45934.520731828707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45934.520731828707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45934.520731828707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45934.520731828707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45934.520731828707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45934.520731828707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45934.520731828707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45934.520731828707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45934.520731828707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45934.520731828707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45934.520731828707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45934.520731828707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45934.520731828707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45934.520731828707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45934.520731828707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45934.520731828707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45934.520731828707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45934.520731828707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45934.520731828707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45934.520731828707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45934.520731828707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45934.520731828707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45934.520731828707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45934.520731828707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45934.520731828707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45934.520731828707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45934.520731828707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45934.520731828707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45934.520731828707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45934.520731828707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45934.520731828707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45934.520731828707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45934.520731828707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45934.520731828707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45934.520731828707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45934.520731828707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45934.520731828707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45934.520731828707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45934.520731828707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45934.520731828707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45934.520731828707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45934.520731828707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45934.520731828707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45934.520731828707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45934.520731828707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45934.520731828707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45934.520731828707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45934.520731828707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45934.520731828707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45934.520731828707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45934.520731828707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45934.520731828707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45934.520731828707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45934.520731828707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45934.520731828707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45934.520731828707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45934.520731828707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45934.520731828707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45934.520731828707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45934.520731828707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45934.520731828707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45934.520731828707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45934.520731828707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45934.520731828707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45934.520731828707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45934.520731828707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45934.520731828707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45934.520731828707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45934.520731828707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45934.520731828707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45934.520731828707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45934.520731828707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45934.520731828707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45934.520731828707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45934.520731828707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45934.520731828707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45934.520731828707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45934.520731828707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45934.520731828707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45934.520731828707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45934.520731828707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45934.520731828707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45934.520731828707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45934.520731828707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45934.520731828707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45934.520731828707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45934.520731828707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45934.520731828707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45934.520731828707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45934.520731828707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45934.520731828707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45934.520731828707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45934.520731828707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45934.520731828707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45934.520731828707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45934.520731828707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45934.520731828707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45934.520731828707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45934.520731828707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45934.520731828707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45934.520731828707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45934.520731828707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45934.520731828707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45934.520731828707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45934.520731828707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45934.520731828707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45934.520731828707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45934.520731828707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45934.520731828707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45934.520731828707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45934.520731828707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45934.520731828707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45934.520731828707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45934.520731828707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45934.520731828707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45934.520731828707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45934.520731828707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45934.520731828707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45934.520731828707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45934.520731828707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45934.520731828707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45934.520731828707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45934.520731828707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45934.520731828707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45934.520731828707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45934.520731828707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45934.520731828707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45934.520731828707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45934.520731828707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45934.520731828707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45934.520731828707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45934.520731828707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45934.520731828707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45934.520731828707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45934.520731828707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45934.520731828707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45934.520731828707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45934.520731828707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45934.520731828707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45934.520731828707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45934.520731828707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45934.520731828707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45934.520731828707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45934.520731828707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45934.520731828707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45934.520731828707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45934.520731828707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45934.520731828707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45934.520731828707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45934.520731828707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45934.520731828707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45934.520731828707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45934.520731828707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45934.520731828707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45934.520731828707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45934.520731828707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45934.520731828707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45934.520731828707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45934.520731828707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45934.520731828707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45934.520731828707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45934.520731828707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45934.520731828707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45934.520731828707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45934.520731828707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45934.520731828707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45934.520731828707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45934.520731828707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45934.520731828707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45934.520731828707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45934.520731828707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45934.520731828707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45934.520731828707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45934.520731828707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45934.520731828707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45934.520731828707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45934.520731828707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45934.520731828707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45934.520731828707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45934.520731828707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45934.520731828707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45934.520731828707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45934.520731828707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45934.520731828707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45934.520731828707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45934.520731828707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45934.520731828707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45934.520731828707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45934.520731828707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45934.520731828707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45934.520731828707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45934.520731828707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45934.520731828707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45934.520731828707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45934.520731828707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45934.520731828707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45934.520731828707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45934.520731828707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45934.520731828707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45934.520731828707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45934.520731828707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45934.520731828707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45934.520731828707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45934.520731828707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45934.520731828707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45934.520731828707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45934.520731828707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45934.520731828707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45934.520731828707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45934.520731828707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45934.520731828707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45934.520731828707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45934.520731828707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45934.520731828707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45934.520731828707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45934.520731828707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45934.520731828707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45934.520731828707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45934.520731828707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45934.520731828707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45934.520731828707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45934.520731828707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45934.520731828707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45934.520731828707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45934.520731828707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45934.520731828707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45934.520731828707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45934.520731828707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45934.520731828707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45934.520731828707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45934.520731828707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45934.520731828707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45934.520731828707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45934.520731828707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45934.520731828707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45934.520731828707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45934.520731828707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45934.520731828707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45934.520731828707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45934.520731828707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45934.520731828707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45934.520731828707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45934.520731828707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45934.520731828707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45934.520731828707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45934.520731828707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45934.520731828707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45934.520731828707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45934.520731828707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45934.520731828707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45934.520731828707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45934.520731828707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45934.520731828707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45934.520731828707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45934.520731828707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45934.520731828707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45934.520731828707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45934.520731828707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45934.520731828707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45934.520731828707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45934.520731828707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45934.520731828707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45934.520731828707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45934.520731828707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45934.520731828707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45934.520731828707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45934.520731828707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45934.520731828707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45934.520731828707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45934.520731828707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45934.520731828707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45934.520731828707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45934.520731828707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45934.520731828707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45934.520731828707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45934.520731828707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45934.520731828707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45934.520731828707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45934.520731828707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45934.520731828707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45934.520731828707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45934.520731828707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45934.520731828707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45934.520731828707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45934.520731828707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45934.520731828707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45934.520731828707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45934.520731828707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45934.520731828707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45934.520731828707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45934.520731828707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45934.520731828707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45934.520731828707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45934.520731828707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45934.520731828707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45934.520731828707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45934.520731828707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45934.520731828707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45934.520731828707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45934.520731828707</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231.04001423611044</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3.6304540509299841</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39058</v>
      </c>
      <c r="E4" s="112" t="s">
        <v>38964</v>
      </c>
      <c r="F4" s="113">
        <v>45934.478819444441</v>
      </c>
      <c r="G4" s="114">
        <f ca="1">IFERROR(NOW()-F4,"")</f>
        <v>4.191238426574273E-2</v>
      </c>
      <c r="H4" s="113">
        <v>45934.468472222223</v>
      </c>
      <c r="I4" s="110" t="str">
        <f>IFERROR(VLOOKUP(D4,DB!A:F,6,0),"")</f>
        <v>SCECO</v>
      </c>
      <c r="J4" s="110" t="str">
        <f>IFERROR(VLOOKUP(D4,DB!A:G,7,0),"")</f>
        <v>Dead+Dead</v>
      </c>
      <c r="K4" s="115" t="s">
        <v>39059</v>
      </c>
      <c r="L4" s="107" t="str">
        <f>IFERROR(VLOOKUP(D4,DB!A:I,9,0),"")</f>
        <v>Latis</v>
      </c>
    </row>
    <row r="5" spans="1:16" ht="15" customHeight="1">
      <c r="A5" s="110"/>
      <c r="B5" s="110" t="str">
        <f>IFERROR(VLOOKUP(D5,DB!A:K,11,0),"")</f>
        <v/>
      </c>
      <c r="C5" s="111"/>
      <c r="D5" s="107"/>
      <c r="E5" s="112"/>
      <c r="F5" s="113"/>
      <c r="G5" s="114">
        <f ca="1">IFERROR(NOW()-F5,"")</f>
        <v>45934.520731828707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45934.520731828707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45934.520731828707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45934.520731828707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45934.520731828707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45934.520731828707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45934.520731828707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45934.520731828707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45934.520731828707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45934.520731828707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45934.520731828707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45934.520731828707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45934.520731828707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45934.520731828707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45934.520731828707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45934.520731828707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45934.520731828707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45934.520731828707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45934.520731828707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45934.520731828707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45934.520731828707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45934.520731828707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45934.520731828707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45934.520731828707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45934.520731828707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45934.520731828707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45934.520731828707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45934.520731828707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45934.520731828707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45934.520731828707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45934.520731828707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45934.520731828707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45934.520731828707</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42.688671643518319</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8.3318545138899935</v>
      </c>
      <c r="H3" s="38">
        <v>45926.158159722225</v>
      </c>
      <c r="I3" s="37" t="str">
        <f>IFERROR(VLOOKUP(D3,DB!A:F,6,0),"")</f>
        <v>SCECO</v>
      </c>
      <c r="J3" s="37" t="str">
        <f>IFERROR(VLOOKUP(D3,DB!A:G,7,0),"")</f>
        <v>Good</v>
      </c>
      <c r="K3" s="37" t="s">
        <v>39063</v>
      </c>
      <c r="L3" s="37" t="str">
        <f>IFERROR(VLOOKUP(D3,DB!A:I,9,0),"")</f>
        <v>Latis</v>
      </c>
      <c r="M3" s="136"/>
    </row>
    <row r="4" spans="1:13" ht="30.75">
      <c r="A4" s="37" t="s">
        <v>39064</v>
      </c>
      <c r="B4" s="37" t="str">
        <f>IFERROR(VLOOKUP(D4,DB!A:K,11,0),"")</f>
        <v>R5</v>
      </c>
      <c r="C4" s="37">
        <v>2</v>
      </c>
      <c r="D4" s="37" t="s">
        <v>38437</v>
      </c>
      <c r="E4" s="37" t="s">
        <v>38964</v>
      </c>
      <c r="F4" s="38">
        <v>45934.49077546296</v>
      </c>
      <c r="G4" s="39">
        <f ca="1">IFERROR(NOW()-F4,"-")</f>
        <v>2.9956365746329539E-2</v>
      </c>
      <c r="H4" s="38">
        <v>45934.483136574076</v>
      </c>
      <c r="I4" s="37" t="str">
        <f>IFERROR(VLOOKUP(D4,DB!A:F,6,0),"")</f>
        <v>SCECO</v>
      </c>
      <c r="J4" s="37" t="str">
        <f>IFERROR(VLOOKUP(D4,DB!A:G,7,0),"")</f>
        <v>Good</v>
      </c>
      <c r="K4" s="37" t="s">
        <v>39065</v>
      </c>
      <c r="L4" s="37" t="str">
        <f>IFERROR(VLOOKUP(D4,DB!A:I,9,0),"")</f>
        <v>Latis</v>
      </c>
      <c r="M4" s="136"/>
    </row>
    <row r="5" spans="1:13" ht="15">
      <c r="A5" s="37"/>
      <c r="B5" s="37" t="str">
        <f>IFERROR(VLOOKUP(D5,DB!A:K,11,0),"")</f>
        <v/>
      </c>
      <c r="C5" s="37"/>
      <c r="D5" s="37"/>
      <c r="E5" s="37"/>
      <c r="F5" s="38"/>
      <c r="G5" s="39">
        <f ca="1">IFERROR(NOW()-F5,"-")</f>
        <v>45934.520731828707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45934.520731828707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45934.520731828707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45934.520731828707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45934.520731828707</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45934.520731828707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45934.520731828707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45934.520731828707</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45934.520731828707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45934.520731828707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45934.520731828707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45934.520731828707</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45934.520731828707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45934.520731828707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45934.520731828707</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45934.520731828707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45934.520731828707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45934.520731828707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45934.520731828707</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45934.520731828707</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45934.520731828707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45934.520731828707</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45934.520731828707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45934.520731828707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45934.520731828707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45934.520731828707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45934.520731828707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45934.520731828707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45934.520731828707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45934.520731828707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45934.520731828707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45934.520731828707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45934.520731828707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45934.520731828707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45934.520731828707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45934.520731828707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45934.520731828707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45934.520731828707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45934.520731828707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45934.520731828707</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45934.520731828707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45934.520731828707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45934.520731828707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45934.520731828707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45934.520731828707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45934.520731828707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45934.520731828707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45934.520731828707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45934.520731828707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45934.520731828707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45934.520731828707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45934.520731828707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45934.520731828707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45934.520731828707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45934.520731828707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45934.520731828707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45934.520731828707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45934.520731828707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45934.520731828707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45934.520731828707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45934.520731828707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45934.520731828707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45934.520731828707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45934.520731828707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45934.520731828707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45934.520731828707</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45934.520731828707</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45934.520731828707</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45934.520731828707</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45934.520731828707</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45934.520731828707</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45934.520731828707</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45934.520731828707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45934.520731828707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45934.520731828707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45934.520731828707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45934.520731828707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45934.520731828707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45934.520731828707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45934.520731828707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45934.520731828707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45934.520731828707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45934.520731828707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45934.520731828707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45934.520731828707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45934.520731828707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45934.520731828707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45934.520731828707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45934.520731828707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45934.520731828707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45934.520731828707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45934.520731828707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45934.520731828707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45934.520731828707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45934.520731828707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45934.520731828707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45934.520731828707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45934.520731828707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45934.520731828707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45934.520731828707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45934.520731828707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45934.520731828707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45934.520731828707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45934.520731828707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45934.520731828707</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45934.520731828707</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45934.520731828707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45934.520731828707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45934.520731828707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45934.520731828707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45934.520731828707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45934.520731828707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45934.520731828707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45934.520731828707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45934.520731828707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45934.520731828707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45934.520731828707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45934.520731828707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45934.520731828707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45934.520731828707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45934.520731828707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45934.520731828707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45934.520731828707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45934.520731828707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45934.520731828707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45934.520731828707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45934.520731828707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45934.520731828707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45934.520731828707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45934.520731828707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45934.520731828707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45934.520731828707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45934.520731828707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45934.520731828707</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45934.520731828707</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45934.520731828707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45934.520731828707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45934.520731828707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45934.520731828707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45934.520731828707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45934.520731828707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45934.520731828707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45934.520731828707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45934.520731828707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45934.520731828707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45934.520731828707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45934.520731828707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45934.520731828707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45934.520731828707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45934.520731828707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45934.520731828707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45934.520731828707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45934.520731828707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45934.520731828707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45934.520731828707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45934.520731828707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45934.520731828707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45934.520731828707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45934.520731828707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45934.520731828707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45934.520731828707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45934.520731828707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45934.520731828707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45934.520731828707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45934.520731828707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45934.520731828707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45934.520731828707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45934.520731828707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45934.520731828707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45934.520731828707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45934.520731828707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45934.520731828707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45934.520731828707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45934.520731828707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45934.520731828707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45934.520731828707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45934.520731828707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45934.520731828707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45934.520731828707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45934.520731828707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45934.520731828707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45934.520731828707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45934.520731828707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45934.520731828707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45934.520731828707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45934.520731828707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45934.520731828707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45934.520731828707</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45934.520731828707</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tabSelected="1"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37" t="s">
        <v>5398</v>
      </c>
      <c r="C2" s="137">
        <v>1</v>
      </c>
      <c r="D2" s="137" t="s">
        <v>32861</v>
      </c>
      <c r="E2" s="137" t="s">
        <v>39067</v>
      </c>
      <c r="F2" s="138">
        <v>45933.880972222221</v>
      </c>
      <c r="G2" s="139">
        <f ca="1">IFERROR(NOW()-F2,"-")</f>
        <v>0.63975960648531327</v>
      </c>
      <c r="H2" s="140">
        <v>45929.455266203702</v>
      </c>
      <c r="I2" s="137" t="str">
        <f>IFERROR(VLOOKUP(D2,DB!A:F,6,0),"")</f>
        <v>SCECO</v>
      </c>
      <c r="J2" s="137" t="str">
        <f>IFERROR(VLOOKUP(D2,DB!A:G,7,0),"")</f>
        <v>In progress</v>
      </c>
      <c r="K2" s="137" t="s">
        <v>39068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39069</v>
      </c>
      <c r="B3" s="137" t="s">
        <v>5398</v>
      </c>
      <c r="C3" s="137">
        <v>1</v>
      </c>
      <c r="D3" s="137" t="s">
        <v>34463</v>
      </c>
      <c r="E3" s="137" t="s">
        <v>39067</v>
      </c>
      <c r="F3" s="138">
        <v>45926.772847222222</v>
      </c>
      <c r="G3" s="139">
        <f ca="1">IFERROR(NOW()-F3,"-")</f>
        <v>7.7478846064841491</v>
      </c>
      <c r="H3" s="140">
        <v>45927.449074074102</v>
      </c>
      <c r="I3" s="137" t="str">
        <f>IFERROR(VLOOKUP(D3,DB!A:F,6,0),"")</f>
        <v>SCECO</v>
      </c>
      <c r="J3" s="137" t="str">
        <f>IFERROR(VLOOKUP(D3,DB!A:G,7,0),"")</f>
        <v>Weak</v>
      </c>
      <c r="K3" s="137" t="s">
        <v>39068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39070</v>
      </c>
      <c r="B4" s="137" t="s">
        <v>5398</v>
      </c>
      <c r="C4" s="137">
        <v>1</v>
      </c>
      <c r="D4" s="137" t="s">
        <v>33408</v>
      </c>
      <c r="E4" s="137" t="s">
        <v>38964</v>
      </c>
      <c r="F4" s="138">
        <v>45932.818645833337</v>
      </c>
      <c r="G4" s="139">
        <f ca="1">IFERROR(NOW()-F4,"-")</f>
        <v>1.7020859953699983</v>
      </c>
      <c r="H4" s="140">
        <v>45931.969363425924</v>
      </c>
      <c r="I4" s="137" t="str">
        <f>IFERROR(VLOOKUP(D4,DB!A:F,6,0),"")</f>
        <v>SCECO</v>
      </c>
      <c r="J4" s="137" t="str">
        <f>IFERROR(VLOOKUP(D4,DB!A:G,7,0),"")</f>
        <v>Dead</v>
      </c>
      <c r="K4" s="137" t="s">
        <v>39068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37" t="str">
        <f>IFERROR(VLOOKUP(D5,DB!A:K,11,0),"")</f>
        <v>R6</v>
      </c>
      <c r="C5" s="137">
        <v>1</v>
      </c>
      <c r="D5" s="137" t="s">
        <v>33684</v>
      </c>
      <c r="E5" s="137" t="s">
        <v>38964</v>
      </c>
      <c r="F5" s="140">
        <v>45933.705324074072</v>
      </c>
      <c r="G5" s="139">
        <f ca="1">IFERROR(NOW()-F5,"-")</f>
        <v>0.81540775463508908</v>
      </c>
      <c r="H5" s="140">
        <v>45933.228229166663</v>
      </c>
      <c r="I5" s="137" t="str">
        <f>IFERROR(VLOOKUP(D5,DB!A:F,6,0),"")</f>
        <v>SCECO</v>
      </c>
      <c r="J5" s="137" t="str">
        <f>IFERROR(VLOOKUP(D5,DB!A:G,7,0),"")</f>
        <v>Weak</v>
      </c>
      <c r="K5" s="137" t="s">
        <v>39072</v>
      </c>
      <c r="L5" s="137" t="str">
        <f>IFERROR(VLOOKUP(D5,DB!A:I,9,0),"")</f>
        <v>Latis</v>
      </c>
    </row>
    <row r="6" spans="1:16383" ht="31.5" customHeight="1">
      <c r="A6" s="121"/>
      <c r="B6" s="137" t="str">
        <f>IFERROR(VLOOKUP(D6,DB!A:K,11,0),"")</f>
        <v/>
      </c>
      <c r="C6" s="137"/>
      <c r="D6" s="137"/>
      <c r="E6" s="137"/>
      <c r="F6" s="137"/>
      <c r="G6" s="139">
        <f ca="1">IFERROR(NOW()-F6,"-")</f>
        <v>45934.520731828707</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45934.520731828707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45934.520731828707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45934.520731828707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45934.520731828707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45934.520731828707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45934.520731828707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45934.520731828707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45934.520731828707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45934.520731828707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45934.520731828707</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45934.520731828707</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45934.520731828707</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45934.520731828707</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45934.520731828707</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45934.520731828707</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45934.520731828707</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45934.520731828707</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45934.520731828707</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45934.520731828707</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45934.520731828707</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45934.520731828707</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45934.520731828707</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45934.520731828707</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45934.520731828707</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45934.520731828707</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45934.520731828707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45934.520731828707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45934.520731828707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45934.520731828707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45934.520731828707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45934.520731828707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45934.520731828707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45934.520731828707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45934.520731828707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45934.520731828707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45934.520731828707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45934.520731828707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45934.520731828707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45934.520731828707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45934.520731828707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45934.520731828707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45934.520731828707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45934.520731828707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45934.520731828707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45934.520731828707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45934.520731828707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45934.520731828707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45934.520731828707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45934.520731828707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45934.520731828707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45934.520731828707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45934.520731828707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45934.520731828707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45934.520731828707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45934.520731828707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45934.520731828707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45934.520731828707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45934.520731828707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45934.520731828707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45934.520731828707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45934.520731828707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45934.520731828707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45934.520731828707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45934.520731828707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45934.520731828707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45934.520731828707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45934.520731828707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45934.520731828707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45934.520731828707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45934.520731828707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45934.520731828707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45934.520731828707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45934.520731828707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45934.520731828707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45934.520731828707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45934.520731828707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45934.520731828707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45934.520731828707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45934.520731828707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45934.520731828707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45934.520731828707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45934.520731828707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45934.520731828707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45934.520731828707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45934.520731828707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45934.520731828707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45934.520731828707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45934.520731828707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45934.520731828707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45934.520731828707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45934.520731828707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45934.520731828707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45934.520731828707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45934.520731828707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45934.520731828707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45934.520731828707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45934.520731828707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45934.520731828707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45934.520731828707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45934.520731828707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45934.520731828707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45934.520731828707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45934.520731828707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45934.520731828707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45934.520731828707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45934.520731828707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45934.520731828707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45934.520731828707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45934.520731828707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45934.520731828707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45934.520731828707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45934.520731828707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45934.520731828707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45934.520731828707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45934.520731828707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45934.520731828707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45934.520731828707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45934.520731828707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45934.520731828707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45934.520731828707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45934.520731828707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45934.520731828707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45934.520731828707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45934.520731828707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45934.520731828707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45934.520731828707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45934.520731828707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45934.520731828707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45934.520731828707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45934.520731828707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45934.520731828707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45934.520731828707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45934.520731828707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45934.520731828707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45934.520731828707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45934.520731828707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45934.520731828707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45934.520731828707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45934.520731828707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45934.520731828707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45934.520731828707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45934.520731828707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45934.520731828707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45934.520731828707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45934.520731828707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45934.520731828707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45934.520731828707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45934.520731828707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45934.520731828707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45934.520731828707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45934.520731828707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45934.520731828707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45934.520731828707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45934.520731828707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45934.520731828707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45934.520731828707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45934.520731828707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45934.520731828707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45934.520731828707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45934.520731828707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45934.520731828707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45934.520731828707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45934.520731828707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45934.520731828707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45934.520731828707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45934.520731828707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45934.520731828707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45934.520731828707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45934.520731828707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45934.520731828707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45934.520731828707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45934.520731828707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45934.520731828707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45934.520731828707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45934.520731828707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45934.520731828707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45934.520731828707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45934.520731828707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45934.520731828707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45934.520731828707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45934.520731828707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45934.520731828707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45934.520731828707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45934.520731828707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45934.520731828707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45934.520731828707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45934.520731828707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45934.520731828707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45934.520731828707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45934.520731828707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45934.520731828707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45934.520731828707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45934.520731828707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45934.520731828707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45934.520731828707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45934.520731828707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45934.520731828707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45934.520731828707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45934.520731828707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45934.520731828707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45934.520731828707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45934.520731828707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45934.520731828707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45934.520731828707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45934.520731828707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45934.520731828707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45934.520731828707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45934.520731828707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45934.520731828707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45934.520731828707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45934.520731828707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45934.520731828707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45934.520731828707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45934.520731828707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45934.520731828707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45934.520731828707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45934.520731828707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45934.520731828707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45934.520731828707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45934.520731828707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45934.520731828707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45934.520731828707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45934.520731828707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45934.520731828707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45934.520731828707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45934.520731828707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45934.520731828707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45934.520731828707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45934.520731828707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45934.520731828707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45934.520731828707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45934.520731828707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45934.520731828707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45934.520731828707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45934.520731828707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45934.520731828707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45934.520731828707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45934.520731828707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45934.520731828707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45934.520731828707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45934.520731828707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45934.520731828707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45934.520731828707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45934.520731828707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45934.520731828707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45934.520731828707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45934.520731828707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45934.520731828707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45934.520731828707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45934.520731828707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45934.520731828707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45934.520731828707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45934.520731828707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45934.520731828707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45934.520731828707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45934.520731828707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45934.520731828707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45934.520731828707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45934.520731828707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45934.520731828707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45934.520731828707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45934.520731828707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45934.520731828707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45934.520731828707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45934.520731828707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45934.520731828707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45934.520731828707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45934.520731828707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45934.520731828707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45934.520731828707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45934.520731828707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45934.520731828707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45934.520731828707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45934.520731828707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45934.520731828707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45934.520731828707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45934.520731828707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45934.520731828707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45934.520731828707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45934.520731828707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45934.520731828707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45934.520731828707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45934.520731828707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45934.520731828707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45934.520731828707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45934.520731828707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45934.520731828707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45934.520731828707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45934.520731828707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45934.520731828707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45934.520731828707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45934.520731828707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45934.520731828707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45934.520731828707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45934.520731828707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45934.520731828707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45934.520731828707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45934.520731828707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45934.520731828707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45934.520731828707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45934.520731828707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45934.520731828707</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2025-10-04T09:30:31Z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