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0927" documentId="13_ncr:1_{F6CB121F-512D-4AA6-A0C1-0FB36C537598}" xr6:coauthVersionLast="47" xr6:coauthVersionMax="47" xr10:uidLastSave="{9613C470-AF23-4120-BF3C-D7585DE1E7C6}"/>
  <bookViews>
    <workbookView xWindow="-109" yWindow="-109" windowWidth="26301" windowHeight="14169" firstSheet="4"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8" i="5" l="1"/>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573" i="5"/>
  <c r="G573" i="5"/>
  <c r="I573" i="5"/>
  <c r="J573" i="5"/>
  <c r="L57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G13"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I338"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G338"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L13" i="5"/>
  <c r="J4" i="5"/>
  <c r="J5" i="5"/>
  <c r="J6" i="5"/>
  <c r="J7" i="5"/>
  <c r="J8" i="5"/>
  <c r="J9" i="5"/>
  <c r="J10" i="5"/>
  <c r="J11" i="5"/>
  <c r="J12" i="5"/>
  <c r="J13" i="5"/>
  <c r="I4" i="5"/>
  <c r="I5" i="5"/>
  <c r="I6" i="5"/>
  <c r="I7" i="5"/>
  <c r="I8" i="5"/>
  <c r="I9" i="5"/>
  <c r="I10" i="5"/>
  <c r="I11" i="5"/>
  <c r="I12" i="5"/>
  <c r="I13" i="5"/>
  <c r="B4" i="5"/>
  <c r="B5" i="5"/>
  <c r="B6" i="5"/>
  <c r="B7" i="5"/>
  <c r="B8" i="5"/>
  <c r="B9" i="5"/>
  <c r="B10" i="5"/>
  <c r="B11" i="5"/>
  <c r="B12" i="5"/>
  <c r="B13"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B1155"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L1155"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I1155"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 r="G1155" i="3"/>
</calcChain>
</file>

<file path=xl/sharedStrings.xml><?xml version="1.0" encoding="utf-8"?>
<sst xmlns="http://schemas.openxmlformats.org/spreadsheetml/2006/main" count="178578" uniqueCount="39075">
  <si>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</si>
  <si>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</si>
  <si>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</si>
  <si>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</si>
  <si>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</si>
  <si>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</si>
  <si>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</si>
  <si>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</si>
  <si>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</si>
  <si>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</si>
  <si>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</si>
  <si>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</si>
  <si>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</si>
  <si>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</si>
  <si>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</si>
  <si>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</si>
  <si>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</si>
  <si>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</si>
  <si>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</si>
  <si>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</si>
  <si>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</si>
  <si>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</si>
  <si>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</si>
  <si>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</si>
  <si>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</si>
  <si>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</si>
  <si>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</si>
  <si>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</si>
  <si>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</si>
  <si>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</si>
  <si>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</si>
  <si>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</si>
  <si>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</si>
  <si>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</si>
  <si>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</si>
  <si>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</si>
  <si>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</si>
  <si>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</si>
  <si>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</si>
  <si>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</si>
  <si>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</si>
  <si>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</si>
  <si>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</si>
  <si>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</si>
  <si>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</si>
  <si>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</si>
  <si>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</si>
  <si>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</si>
  <si>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</si>
  <si>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</si>
  <si>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</si>
  <si>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</si>
  <si>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</si>
  <si>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</si>
  <si>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</si>
  <si>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</si>
  <si>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</si>
  <si>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</si>
  <si>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</si>
  <si>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</si>
  <si>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</si>
  <si>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</si>
  <si>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</si>
  <si>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</si>
  <si>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</si>
  <si>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</si>
  <si>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</si>
  <si>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</si>
  <si>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</si>
  <si>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</si>
  <si>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</si>
  <si>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</si>
  <si>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</si>
  <si>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</si>
  <si>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</si>
  <si>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</si>
  <si>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</si>
  <si>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</si>
  <si>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</si>
  <si>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</si>
  <si>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</si>
  <si>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</si>
  <si>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</si>
  <si>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</si>
  <si>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</si>
  <si>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</si>
  <si>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</si>
  <si>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</si>
  <si>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</si>
  <si>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</si>
  <si>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</si>
  <si>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</si>
  <si>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</si>
  <si>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</si>
  <si>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</si>
  <si>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</si>
  <si>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</si>
  <si>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</si>
  <si>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</si>
  <si>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</si>
  <si>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</si>
  <si>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</si>
  <si>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</si>
  <si>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</si>
  <si>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</si>
  <si>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</si>
  <si>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</si>
  <si>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</si>
  <si>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</si>
  <si>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</si>
  <si>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</si>
  <si>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</si>
  <si>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</si>
  <si>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</si>
  <si>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</si>
  <si>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</si>
  <si>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</si>
  <si>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</si>
  <si>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</si>
  <si>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</si>
  <si>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</si>
  <si>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</si>
  <si>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</si>
  <si>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</si>
  <si>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</si>
  <si>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</si>
  <si>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</si>
  <si>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</si>
  <si>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</si>
  <si>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</si>
  <si>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</si>
  <si>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</si>
  <si>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</si>
  <si>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</si>
  <si>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</si>
  <si>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</si>
  <si>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</si>
  <si>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</si>
  <si>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</si>
  <si>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</si>
  <si>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</si>
  <si>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</si>
  <si>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</si>
  <si>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</si>
  <si>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</si>
  <si>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</si>
  <si>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</si>
  <si>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</si>
  <si>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</si>
  <si>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</si>
  <si>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</si>
  <si>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</si>
  <si>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</si>
  <si>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</si>
  <si>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</si>
  <si>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</si>
  <si>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</si>
  <si>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</si>
  <si>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</si>
  <si>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</si>
  <si>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</si>
  <si>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</si>
  <si>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</si>
  <si>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</si>
  <si>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</si>
  <si>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</si>
  <si>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</si>
  <si>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</si>
  <si>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</si>
  <si>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</si>
  <si>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</si>
  <si>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</si>
  <si>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</si>
  <si>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</si>
  <si>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</si>
  <si>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</si>
  <si>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</si>
  <si>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</si>
  <si>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</si>
  <si>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</si>
  <si>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</si>
  <si>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</si>
  <si>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</si>
  <si>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</si>
  <si>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</si>
  <si>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</si>
  <si>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</si>
  <si>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</si>
  <si>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</si>
  <si>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</si>
  <si>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</si>
  <si>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</si>
  <si>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</si>
  <si>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</si>
  <si>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</si>
  <si>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</si>
  <si>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</si>
  <si>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</si>
  <si>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</si>
  <si>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</si>
  <si>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</si>
  <si>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</si>
  <si>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</si>
  <si>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</si>
  <si>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</si>
  <si>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</si>
  <si>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</si>
  <si>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</si>
  <si>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</si>
  <si>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</si>
  <si>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</si>
  <si>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</si>
  <si>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</si>
  <si>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</si>
  <si>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</si>
  <si>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</si>
  <si>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</si>
  <si>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</si>
  <si>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</si>
  <si>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</si>
  <si>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</si>
  <si>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</si>
  <si>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</si>
  <si>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</si>
  <si>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</si>
  <si>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</si>
  <si>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</si>
  <si>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</si>
  <si>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</si>
  <si>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</si>
  <si>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</si>
  <si>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</si>
  <si>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</si>
  <si>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</si>
  <si>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</si>
  <si>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</si>
  <si>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</si>
  <si>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</si>
  <si>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</si>
  <si>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</si>
  <si>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</si>
  <si>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</si>
  <si>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</si>
  <si>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</si>
  <si>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</si>
  <si>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</si>
  <si>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</si>
  <si>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</si>
  <si>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</si>
  <si>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</si>
  <si>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</si>
  <si>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</si>
  <si>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</si>
  <si>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</si>
  <si>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</si>
  <si>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</si>
  <si>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</si>
  <si>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</si>
  <si>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</si>
  <si>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</si>
  <si>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</si>
  <si>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</si>
  <si>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</si>
  <si>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</si>
  <si>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</si>
  <si>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</si>
  <si>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</si>
  <si>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</si>
  <si>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</si>
  <si>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</si>
  <si>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</si>
  <si>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</si>
  <si>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</si>
  <si>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</si>
  <si>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</si>
  <si>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</si>
  <si>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</si>
  <si>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</si>
  <si>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</si>
  <si>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</si>
  <si>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</si>
  <si>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</si>
  <si>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</si>
  <si>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</si>
  <si>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</si>
  <si>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</si>
  <si>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</si>
  <si>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</si>
  <si>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</si>
  <si>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</si>
  <si>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</si>
  <si>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</si>
  <si>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</si>
  <si>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</si>
  <si>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</si>
  <si>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</si>
  <si>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</si>
  <si>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</si>
  <si>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</si>
  <si>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</si>
  <si>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</si>
  <si>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</si>
  <si>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</si>
  <si>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</si>
  <si>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</si>
  <si>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</si>
  <si>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</si>
  <si>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</si>
  <si>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</si>
  <si>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</si>
  <si>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</si>
  <si>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</si>
  <si>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</si>
  <si>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</si>
  <si>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</si>
  <si>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</si>
  <si>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</si>
  <si>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</si>
  <si>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</si>
  <si>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</si>
  <si>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</si>
  <si>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</si>
  <si>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</si>
  <si>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</si>
  <si>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</si>
  <si>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</si>
  <si>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</si>
  <si>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</si>
  <si>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</si>
  <si>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</si>
  <si>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</si>
  <si>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</si>
  <si>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</si>
  <si>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</si>
  <si>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</si>
  <si>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</si>
  <si>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</si>
  <si>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</si>
  <si>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</si>
  <si>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</si>
  <si>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</si>
  <si>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</si>
  <si>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</si>
  <si>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</si>
  <si>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</si>
  <si>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</si>
  <si>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</si>
  <si>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</si>
  <si>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</si>
  <si>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</si>
  <si>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</si>
  <si>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</si>
  <si>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</si>
  <si>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</si>
  <si>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</si>
  <si>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</si>
  <si>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</si>
  <si>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</si>
  <si>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</si>
  <si>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</si>
  <si>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</si>
  <si>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</si>
  <si>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</si>
  <si>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</si>
  <si>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</si>
  <si>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</si>
  <si>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</si>
  <si>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</si>
  <si>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</si>
  <si>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</si>
  <si>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</si>
  <si>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</si>
  <si>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</si>
  <si>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</si>
  <si>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</si>
  <si>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</si>
  <si>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</si>
  <si>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</si>
  <si>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</si>
  <si>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</si>
  <si>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</si>
  <si>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</si>
  <si>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</si>
  <si>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</si>
  <si>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</si>
  <si>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</si>
  <si>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</si>
  <si>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</si>
  <si>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</si>
  <si>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</si>
  <si>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</si>
  <si>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</si>
  <si>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</si>
  <si>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</si>
  <si>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</si>
  <si>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</si>
  <si>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</si>
  <si>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</si>
  <si>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</si>
  <si>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</si>
  <si>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</si>
  <si>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</si>
  <si>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</si>
  <si>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</si>
  <si>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</si>
  <si>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</si>
  <si>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</si>
  <si>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</si>
  <si>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</si>
  <si>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</si>
  <si>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</si>
  <si>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</si>
  <si>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</si>
  <si>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</si>
  <si>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</si>
  <si>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</si>
  <si>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</si>
  <si>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</si>
  <si>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</si>
  <si>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</si>
  <si>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</si>
  <si>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</si>
  <si>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</si>
  <si>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</si>
  <si>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</si>
  <si>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</si>
  <si>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</si>
  <si>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</si>
  <si>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</si>
  <si>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</si>
  <si>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</si>
  <si>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</si>
  <si>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</si>
  <si>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</si>
  <si>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</si>
  <si>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</si>
  <si>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</si>
  <si>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</si>
  <si>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</si>
  <si>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</si>
  <si>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</si>
  <si>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</si>
  <si>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</si>
  <si>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</si>
  <si>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</si>
  <si>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</si>
  <si>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</si>
  <si>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</si>
  <si>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</si>
  <si>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</si>
  <si>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</si>
  <si>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</si>
  <si>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</si>
  <si>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</si>
  <si>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</si>
  <si>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</si>
  <si>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</si>
  <si>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</si>
  <si>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</si>
  <si>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</si>
  <si>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</si>
  <si>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</si>
  <si>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</si>
  <si>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</si>
  <si>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</si>
  <si>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</si>
  <si>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</si>
  <si>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</si>
  <si>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</si>
  <si>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</si>
  <si>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</si>
  <si>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</si>
  <si>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</si>
  <si>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</si>
  <si>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</si>
  <si>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</si>
  <si>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</si>
  <si>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</si>
  <si>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</si>
  <si>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</si>
  <si>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</si>
  <si>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</si>
  <si>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</si>
  <si>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</si>
  <si>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</si>
  <si>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</si>
  <si>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</si>
  <si>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</si>
  <si>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</si>
  <si>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</si>
  <si>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</si>
  <si>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</si>
  <si>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</si>
  <si>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</si>
  <si>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</si>
  <si>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</si>
  <si>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</si>
  <si>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</si>
  <si>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</si>
  <si>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</si>
  <si>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</si>
  <si>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</si>
  <si>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</si>
  <si>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</si>
  <si>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</si>
  <si>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</si>
  <si>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</si>
  <si>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</si>
  <si>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</si>
  <si>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</si>
  <si>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</si>
  <si>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</si>
  <si>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</si>
  <si>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</si>
  <si>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</si>
  <si>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</si>
  <si>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</si>
  <si>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</si>
  <si>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</si>
  <si>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</si>
  <si>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</si>
  <si>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</si>
  <si>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</si>
  <si>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</si>
  <si>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</si>
  <si>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</si>
  <si>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</si>
  <si>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</si>
  <si>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</si>
  <si>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</si>
  <si>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</si>
  <si>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</si>
  <si>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</si>
  <si>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</si>
  <si>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</si>
  <si>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</si>
  <si>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</si>
  <si>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</si>
  <si>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</si>
  <si>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</si>
  <si>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</si>
  <si>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</si>
  <si>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</si>
  <si>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</si>
  <si>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</si>
  <si>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</si>
  <si>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</si>
  <si>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</si>
  <si>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</si>
  <si>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</si>
  <si>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</si>
  <si>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</si>
  <si>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</si>
  <si>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</si>
  <si>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</si>
  <si>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</si>
  <si>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</si>
  <si>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</si>
  <si>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</si>
  <si>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</si>
  <si>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</si>
  <si>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</si>
  <si>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</si>
  <si>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</si>
  <si>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</si>
  <si>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</si>
  <si>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</si>
  <si>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</si>
  <si>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</si>
  <si>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</si>
  <si>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</si>
  <si>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</si>
  <si>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</si>
  <si>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</si>
  <si>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</si>
  <si>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</si>
  <si>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</si>
  <si>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</si>
  <si>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</si>
  <si>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</si>
  <si>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</si>
  <si>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</si>
  <si>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</si>
  <si>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</si>
  <si>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</si>
  <si>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</si>
  <si>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</si>
  <si>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</si>
  <si>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</si>
  <si>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</si>
  <si>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</si>
  <si>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</si>
  <si>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</si>
  <si>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</si>
  <si>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</si>
  <si>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</si>
  <si>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</si>
  <si>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</si>
  <si>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</si>
  <si>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</si>
  <si>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</si>
  <si>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</si>
  <si>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</si>
  <si>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</si>
  <si>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</si>
  <si>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</si>
  <si>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</si>
  <si>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</si>
  <si>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</si>
  <si>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</si>
  <si>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</si>
  <si>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</si>
  <si>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</si>
  <si>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</si>
  <si>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</si>
  <si>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</si>
  <si>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</si>
  <si>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</si>
  <si>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</si>
  <si>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</si>
  <si>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</si>
  <si>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</si>
  <si>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</si>
  <si>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</si>
  <si>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</si>
  <si>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</si>
  <si>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</si>
  <si>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</si>
  <si>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</si>
  <si>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</si>
  <si>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</si>
  <si>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</si>
  <si>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</si>
  <si>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</si>
  <si>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</si>
  <si>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</si>
  <si>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</si>
  <si>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</si>
  <si>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</si>
  <si>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</si>
  <si>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</si>
  <si>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</si>
  <si>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</si>
  <si>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</si>
  <si>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</si>
  <si>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</si>
  <si>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</si>
  <si>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</si>
  <si>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</si>
  <si>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</si>
  <si>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</si>
  <si>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</si>
  <si>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</si>
  <si>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</si>
  <si>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</si>
  <si>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</si>
  <si>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</si>
  <si>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</si>
  <si>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</si>
  <si>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</si>
  <si>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</si>
  <si>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</si>
  <si>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</si>
  <si>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</si>
  <si>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</si>
  <si>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</si>
  <si>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</si>
  <si>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</si>
  <si>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</si>
  <si>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</si>
  <si>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</si>
  <si>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</si>
  <si>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</si>
  <si>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</si>
  <si>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</si>
  <si>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</si>
  <si>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</si>
  <si>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</si>
  <si>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</si>
  <si>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</si>
  <si>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</si>
  <si>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</si>
  <si>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</si>
  <si>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</si>
  <si>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</si>
  <si>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</si>
  <si>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</si>
  <si>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</si>
  <si>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</si>
  <si>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</si>
  <si>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</si>
  <si>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</si>
  <si>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</si>
  <si>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</si>
  <si>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</si>
  <si>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</si>
  <si>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</si>
  <si>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</si>
  <si>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</si>
  <si>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</si>
  <si>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</si>
  <si>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</si>
  <si>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</si>
  <si>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</si>
  <si>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</si>
  <si>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</si>
  <si>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</si>
  <si>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</si>
  <si>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</si>
  <si>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</si>
  <si>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</si>
  <si>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</si>
  <si>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</si>
  <si>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</si>
  <si>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</si>
  <si>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</si>
  <si>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</si>
  <si>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</si>
  <si>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</si>
  <si>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</si>
  <si>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</si>
  <si>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</si>
  <si>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</si>
  <si>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</si>
  <si>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</si>
  <si>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</si>
  <si>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</si>
  <si>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</si>
  <si>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</si>
  <si>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</si>
  <si>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</si>
  <si>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</si>
  <si>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</si>
  <si>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</si>
  <si>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</si>
  <si>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</si>
  <si>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</si>
  <si>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</si>
  <si>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</si>
  <si>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</si>
  <si>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</si>
  <si>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</si>
  <si>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</si>
  <si>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</si>
  <si>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</si>
  <si>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</si>
  <si>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</si>
  <si>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</si>
  <si>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</si>
  <si>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</si>
  <si>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</si>
  <si>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</si>
  <si>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</si>
  <si>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</si>
  <si>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</si>
  <si>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</si>
  <si>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</si>
  <si>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</si>
  <si>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</si>
  <si>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</si>
  <si>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</si>
  <si>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</si>
  <si>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</si>
  <si>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</si>
  <si>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</si>
  <si>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</si>
  <si>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</si>
  <si>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</si>
  <si>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</si>
  <si>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</si>
  <si>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</si>
  <si>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</si>
  <si>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</si>
  <si>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</si>
  <si>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</si>
  <si>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</si>
  <si>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</si>
  <si>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</si>
  <si>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</si>
  <si>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</si>
  <si>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</si>
  <si>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</si>
  <si>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</si>
  <si>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</si>
  <si>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</si>
  <si>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</si>
  <si>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</si>
  <si>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</si>
  <si>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</si>
  <si>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</si>
  <si>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</si>
  <si>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</si>
  <si>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</si>
  <si>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</si>
  <si>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</si>
  <si>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</si>
  <si>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</si>
  <si>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</si>
  <si>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</si>
  <si>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</si>
  <si>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</si>
  <si>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</si>
  <si>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</si>
  <si>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</si>
  <si>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</si>
  <si>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</si>
  <si>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</si>
  <si>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</si>
  <si>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</si>
  <si>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</si>
  <si>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</si>
  <si>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</si>
  <si>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</si>
  <si>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</si>
  <si>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</si>
  <si>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</si>
  <si>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</si>
  <si>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</si>
  <si>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</si>
  <si>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</si>
  <si>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</si>
  <si>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</si>
  <si>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</si>
  <si>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</si>
  <si>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</si>
  <si>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</si>
  <si>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</si>
  <si>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</si>
  <si>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</si>
  <si>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</si>
  <si>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</si>
  <si>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</si>
  <si>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</si>
  <si>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</si>
  <si>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</si>
  <si>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</si>
  <si>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</si>
  <si>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</si>
  <si>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</si>
  <si>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</si>
  <si>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</si>
  <si>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</si>
  <si>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</si>
  <si>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</si>
  <si>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</si>
  <si>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</si>
  <si>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</si>
  <si>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</si>
  <si>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</si>
  <si>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</si>
  <si>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</si>
  <si>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</si>
  <si>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</si>
  <si>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</si>
  <si>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</si>
  <si>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</si>
  <si>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</si>
  <si>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</si>
  <si>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</si>
  <si>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</si>
  <si>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</si>
  <si>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</si>
  <si>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</si>
  <si>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</si>
  <si>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</si>
  <si>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</si>
  <si>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</si>
  <si>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</si>
  <si>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</si>
  <si>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</si>
  <si>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</si>
  <si>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</si>
  <si>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</si>
  <si>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</si>
  <si>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</si>
  <si>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</si>
  <si>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</si>
  <si>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</si>
  <si>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</si>
  <si>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</si>
  <si>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</si>
  <si>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</si>
  <si>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</si>
  <si>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</si>
  <si>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</si>
  <si>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</si>
  <si>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</si>
  <si>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</si>
  <si>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</si>
  <si>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</si>
  <si>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</si>
  <si>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</si>
  <si>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</si>
  <si>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</si>
  <si>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</si>
  <si>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</si>
  <si>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</si>
  <si>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</si>
  <si>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</si>
  <si>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</si>
  <si>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</si>
  <si>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</si>
  <si>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</si>
  <si>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</si>
  <si>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</si>
  <si>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</si>
  <si>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</si>
  <si>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</si>
  <si>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</si>
  <si>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</si>
  <si>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</si>
  <si>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</si>
  <si>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</si>
  <si>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</si>
  <si>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</si>
  <si>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</si>
  <si>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</si>
  <si>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</si>
  <si>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</si>
  <si>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</si>
  <si>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</si>
  <si>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</si>
  <si>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</si>
  <si>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</si>
  <si>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</si>
  <si>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</si>
  <si>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</si>
  <si>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</si>
  <si>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</si>
  <si>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</si>
  <si>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</si>
  <si>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</si>
  <si>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</si>
  <si>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</si>
  <si>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</si>
  <si>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</si>
  <si>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</si>
  <si>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</si>
  <si>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</si>
  <si>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</si>
  <si>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</si>
  <si>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</si>
  <si>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</si>
  <si>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</si>
  <si>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</si>
  <si>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</si>
  <si>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</si>
  <si>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</si>
  <si>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</si>
  <si>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</si>
  <si>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</si>
  <si>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</si>
  <si>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</si>
  <si>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</si>
  <si>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</si>
  <si>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</si>
  <si>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</si>
  <si>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</si>
  <si>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</si>
  <si>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</si>
  <si>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</si>
  <si>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</si>
  <si>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</si>
  <si>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</si>
  <si>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</si>
  <si>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</si>
  <si>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</si>
  <si>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</si>
  <si>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</si>
  <si>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</si>
  <si>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</si>
  <si>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</si>
  <si>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</si>
  <si>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</si>
  <si>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</si>
  <si>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</si>
  <si>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</si>
  <si>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</si>
  <si>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</si>
  <si>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</si>
  <si>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</si>
  <si>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</si>
  <si>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</si>
  <si>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</si>
  <si>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</si>
  <si>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</si>
  <si>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</si>
  <si>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</si>
  <si>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</si>
  <si>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</si>
  <si>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</si>
  <si>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</si>
  <si>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</si>
  <si>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</si>
  <si>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</si>
  <si>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</si>
  <si>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</si>
  <si>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</si>
  <si>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</si>
  <si>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</si>
  <si>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</si>
  <si>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</si>
  <si>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</si>
  <si>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</si>
  <si>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</si>
  <si>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</si>
  <si>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</si>
  <si>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</si>
  <si>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</si>
  <si>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</si>
  <si>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</si>
  <si>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</si>
  <si>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</si>
  <si>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</si>
  <si>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</si>
  <si>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</si>
  <si>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</si>
  <si>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</si>
  <si>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</si>
  <si>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</si>
  <si>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</si>
  <si>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</si>
  <si>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</si>
  <si>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</si>
  <si>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</si>
  <si>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</si>
  <si>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</si>
  <si>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</si>
  <si>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</si>
  <si>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</si>
  <si>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</si>
  <si>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</si>
  <si>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</si>
  <si>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</si>
  <si>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</si>
  <si>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</si>
  <si>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</si>
  <si>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</si>
  <si>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</si>
  <si>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</si>
  <si>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</si>
  <si>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</si>
  <si>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</si>
  <si>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</si>
  <si>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</si>
  <si>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</si>
  <si>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</si>
  <si>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</si>
  <si>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</si>
  <si>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</si>
  <si>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</si>
  <si>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</si>
  <si>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</si>
  <si>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</si>
  <si>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</si>
  <si>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</si>
  <si>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</si>
  <si>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</si>
  <si>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</si>
  <si>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</si>
  <si>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</si>
  <si>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</si>
  <si>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</si>
  <si>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</si>
  <si>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</si>
  <si>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</si>
  <si>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</si>
  <si>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</si>
  <si>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</si>
  <si>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</si>
  <si>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</si>
  <si>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</si>
  <si>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</si>
  <si>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</si>
  <si>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</si>
  <si>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</si>
  <si>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</si>
  <si>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</si>
  <si>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</si>
  <si>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</si>
  <si>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</si>
  <si>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</si>
  <si>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</si>
  <si>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</si>
  <si>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</si>
  <si>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</si>
  <si>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</si>
  <si>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</si>
  <si>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</si>
  <si>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</si>
  <si>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</si>
  <si>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</si>
  <si>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</si>
  <si>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</si>
  <si>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</si>
  <si>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</si>
  <si>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</si>
  <si>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</si>
  <si>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</si>
  <si>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</si>
  <si>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</si>
  <si>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</si>
  <si>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</si>
  <si>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</si>
  <si>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</si>
  <si>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</si>
  <si>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</si>
  <si>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</si>
  <si>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</si>
  <si>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</si>
  <si>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</si>
  <si>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</si>
  <si>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</si>
  <si>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</si>
  <si>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</si>
  <si>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</si>
  <si>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</si>
  <si>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</si>
  <si>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</si>
  <si>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</si>
  <si>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</si>
  <si>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</si>
  <si>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</si>
  <si>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</si>
  <si>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</si>
  <si>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</si>
  <si>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</si>
  <si>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</si>
  <si>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</si>
  <si>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</si>
  <si>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</si>
  <si>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</si>
  <si>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</si>
  <si>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</si>
  <si>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</si>
  <si>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</si>
  <si>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</si>
  <si>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</si>
  <si>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</si>
  <si>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</si>
  <si>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</si>
  <si>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</si>
  <si>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</si>
  <si>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</si>
  <si>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</si>
  <si>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</si>
  <si>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</si>
  <si>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</si>
  <si>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</si>
  <si>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</si>
  <si>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</si>
  <si>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</si>
  <si>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</si>
  <si>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</si>
  <si>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</si>
  <si>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</si>
  <si>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</si>
  <si>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</si>
  <si>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</si>
  <si>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</si>
  <si>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</si>
  <si>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</si>
  <si>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</si>
  <si>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</si>
  <si>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</si>
  <si>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</si>
  <si>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</si>
  <si>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</si>
  <si>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</si>
  <si>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</si>
  <si>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</si>
  <si>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</si>
  <si>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</si>
  <si>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</si>
  <si>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</si>
  <si>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</si>
  <si>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</si>
  <si>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</si>
  <si>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</si>
  <si>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</si>
  <si>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</si>
  <si>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</si>
  <si>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</si>
  <si>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</si>
  <si>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</si>
  <si>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</si>
  <si>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</si>
  <si>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</si>
  <si>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</si>
  <si>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</si>
  <si>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</si>
  <si>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</si>
  <si>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</si>
  <si>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</si>
  <si>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</si>
  <si>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</si>
  <si>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</si>
  <si>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</si>
  <si>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</si>
  <si>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</si>
  <si>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</si>
  <si>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</si>
  <si>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</si>
  <si>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</si>
  <si>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</si>
  <si>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</si>
  <si>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</si>
  <si>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</si>
  <si>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</si>
  <si>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</si>
  <si>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</si>
  <si>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</si>
  <si>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</si>
  <si>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</si>
  <si>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</si>
  <si>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</si>
  <si>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</si>
  <si>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</si>
  <si>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</si>
  <si>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</si>
  <si>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</si>
  <si>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</si>
  <si>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</si>
  <si>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</si>
  <si>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</si>
  <si>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</si>
  <si>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</si>
  <si>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</si>
  <si>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</si>
  <si>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</si>
  <si>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</si>
  <si>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</si>
  <si>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</si>
  <si>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</si>
  <si>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</si>
  <si>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</si>
  <si>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</si>
  <si>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</si>
  <si>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</si>
  <si>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</si>
  <si>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</si>
  <si>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</si>
  <si>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</si>
  <si>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</si>
  <si>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</si>
  <si>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</si>
  <si>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</si>
  <si>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</si>
  <si>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</si>
  <si>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</si>
  <si>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</si>
  <si>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</si>
  <si>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</si>
  <si>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</si>
  <si>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</si>
  <si>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</si>
  <si>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</si>
  <si>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</si>
  <si>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</si>
  <si>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</si>
  <si>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</si>
  <si>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</si>
  <si>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</si>
  <si>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</si>
  <si>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</si>
  <si>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</si>
  <si>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</si>
  <si>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</si>
  <si>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</si>
  <si>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</si>
  <si>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</si>
  <si>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</si>
  <si>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</si>
  <si>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</si>
  <si>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</si>
  <si>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</si>
  <si>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</si>
  <si>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</si>
  <si>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</si>
  <si>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</si>
  <si>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</si>
  <si>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</si>
  <si>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</si>
  <si>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</si>
  <si>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</si>
  <si>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</si>
  <si>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</si>
  <si>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</si>
  <si>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</si>
  <si>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</si>
  <si>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</si>
  <si>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</si>
  <si>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</si>
  <si>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</si>
  <si>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</si>
  <si>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</si>
  <si>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</si>
  <si>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</si>
  <si>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</si>
  <si>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</si>
  <si>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</si>
  <si>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</si>
  <si>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</si>
  <si>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</si>
  <si>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</si>
  <si>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</si>
  <si>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</si>
  <si>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</si>
  <si>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</si>
  <si>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</si>
  <si>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</si>
  <si>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</si>
  <si>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</si>
  <si>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</si>
  <si>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</si>
  <si>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</si>
  <si>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</si>
  <si>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</si>
  <si>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</si>
  <si>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</si>
  <si>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</si>
  <si>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</si>
  <si>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</si>
  <si>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</si>
  <si>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</si>
  <si>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</si>
  <si>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</si>
  <si>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</si>
  <si>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</si>
  <si>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</si>
  <si>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</si>
  <si>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</si>
  <si>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</si>
  <si>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</si>
  <si>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</si>
  <si>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</si>
  <si>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</si>
  <si>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</si>
  <si>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</si>
  <si>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</si>
  <si>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</si>
  <si>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</si>
  <si>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</si>
  <si>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</si>
  <si>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</si>
  <si>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</si>
  <si>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</si>
  <si>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</si>
  <si>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</si>
  <si>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</si>
  <si>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</si>
  <si>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</si>
  <si>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</si>
  <si>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</si>
  <si>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</si>
  <si>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</si>
  <si>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</si>
  <si>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</si>
  <si>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</si>
  <si>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</si>
  <si>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</si>
  <si>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</si>
  <si>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</si>
  <si>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</si>
  <si>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</si>
  <si>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</si>
  <si>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</si>
  <si>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</si>
  <si>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</si>
  <si>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</si>
  <si>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</si>
  <si>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</si>
  <si>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</si>
  <si>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</si>
  <si>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</si>
  <si>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</si>
  <si>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</si>
  <si>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</si>
  <si>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</si>
  <si>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</si>
  <si>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</si>
  <si>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</si>
  <si>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</si>
  <si>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</si>
  <si>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</si>
  <si>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</si>
  <si>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</si>
  <si>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</si>
  <si>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</si>
  <si>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</si>
  <si>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</si>
  <si>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</si>
  <si>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</si>
  <si>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</si>
  <si>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</si>
  <si>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</si>
  <si>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</si>
  <si>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</si>
  <si>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</si>
  <si>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</si>
  <si>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</si>
  <si>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</si>
  <si>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</si>
  <si>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</si>
  <si>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</si>
  <si>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</si>
  <si>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</si>
  <si>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</si>
  <si>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</si>
  <si>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</si>
  <si>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</si>
  <si>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</si>
  <si>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</si>
  <si>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</si>
  <si>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</si>
  <si>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</si>
  <si>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</si>
  <si>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</si>
  <si>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</si>
  <si>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</si>
  <si>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</si>
  <si>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</si>
  <si>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</si>
  <si>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</si>
  <si>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</si>
  <si>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</si>
  <si>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</si>
  <si>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</si>
  <si>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</si>
  <si>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</si>
  <si>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</si>
  <si>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</si>
  <si>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</si>
  <si>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</si>
  <si>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</si>
  <si>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</si>
  <si>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</si>
  <si>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</si>
  <si>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</si>
  <si>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</si>
  <si>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</si>
  <si>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</si>
  <si>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</si>
  <si>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</si>
  <si>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</si>
  <si>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</si>
  <si>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</si>
  <si>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</si>
  <si>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</si>
  <si>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</si>
  <si>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</si>
  <si>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</si>
  <si>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</si>
  <si>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</si>
  <si>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</si>
  <si>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</si>
  <si>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</si>
  <si>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</si>
  <si>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</si>
  <si>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</si>
  <si>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</si>
  <si>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</si>
  <si>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</si>
  <si>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</si>
  <si>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</si>
  <si>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</si>
  <si>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</si>
  <si>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</si>
  <si>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</si>
  <si>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</si>
  <si>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</si>
  <si>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</si>
  <si>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</si>
  <si>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</si>
  <si>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</si>
  <si>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</si>
  <si>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</si>
  <si>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</si>
  <si>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</si>
  <si>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</si>
  <si>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</si>
  <si>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</si>
  <si>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</si>
  <si>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</si>
  <si>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</si>
  <si>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</si>
  <si>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</si>
  <si>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</si>
  <si>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</si>
  <si>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</si>
  <si>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</si>
  <si>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</si>
  <si>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</si>
  <si>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</si>
  <si>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</si>
  <si>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</si>
  <si>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</si>
  <si>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</si>
  <si>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</si>
  <si>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</si>
  <si>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</si>
  <si>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</si>
  <si>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</si>
  <si>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</si>
  <si>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</si>
  <si>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</si>
  <si>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</si>
  <si>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</si>
  <si>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</si>
  <si>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</si>
  <si>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</si>
  <si>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</si>
  <si>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</si>
  <si>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</si>
  <si>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</si>
  <si>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</si>
  <si>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</si>
  <si>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</si>
  <si>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</si>
  <si>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</si>
  <si>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</si>
  <si>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</si>
  <si>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</si>
  <si>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</si>
  <si>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</si>
  <si>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</si>
  <si>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</si>
  <si>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</si>
  <si>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</si>
  <si>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</si>
  <si>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</si>
  <si>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</si>
  <si>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</si>
  <si>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</si>
  <si>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</si>
  <si>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</si>
  <si>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</si>
  <si>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</si>
  <si>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</si>
  <si>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</si>
  <si>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</si>
  <si>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</si>
  <si>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</si>
  <si>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</si>
  <si>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</si>
  <si>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</si>
  <si>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</si>
  <si>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</si>
  <si>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</si>
  <si>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</si>
  <si>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</si>
  <si>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</si>
  <si>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</si>
  <si>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</si>
  <si>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</si>
  <si>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</si>
  <si>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</si>
  <si>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</si>
  <si>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</si>
  <si>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</si>
  <si>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</si>
  <si>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</si>
  <si>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</si>
  <si>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</si>
  <si>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</si>
  <si>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</si>
  <si>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</si>
  <si>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</si>
  <si>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</si>
  <si>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</si>
  <si>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</si>
  <si>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</si>
  <si>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</si>
  <si>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</si>
  <si>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</si>
  <si>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</si>
  <si>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</si>
  <si>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</si>
  <si>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</si>
  <si>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</si>
  <si>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</si>
  <si>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</si>
  <si>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</si>
  <si>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</si>
  <si>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</si>
  <si>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</si>
  <si>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</si>
  <si>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</si>
  <si>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</si>
  <si>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</si>
  <si>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</si>
  <si>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</si>
  <si>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</si>
  <si>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</si>
  <si>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</si>
  <si>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</si>
  <si>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</si>
  <si>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</si>
  <si>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</si>
  <si>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</si>
  <si>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</si>
  <si>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</si>
  <si>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</si>
  <si>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</si>
  <si>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</si>
  <si>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</si>
  <si>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</si>
  <si>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</si>
  <si>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</si>
  <si>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</si>
  <si>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</si>
  <si>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</si>
  <si>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</si>
  <si>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</si>
  <si>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</si>
  <si>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</si>
  <si>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</si>
  <si>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</si>
  <si>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</si>
  <si>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</si>
  <si>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</si>
  <si>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</si>
  <si>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</si>
  <si>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</si>
  <si>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</si>
  <si>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</si>
  <si>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</si>
  <si>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</si>
  <si>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</si>
  <si>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</si>
  <si>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</si>
  <si>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</si>
  <si>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</si>
  <si>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</si>
  <si>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</si>
  <si>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</si>
  <si>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</si>
  <si>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</si>
  <si>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</si>
  <si>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</si>
  <si>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</si>
  <si>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</si>
  <si>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</si>
  <si>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</si>
  <si>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</si>
  <si>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</si>
  <si>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</si>
  <si>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</si>
  <si>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</si>
  <si>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</si>
  <si>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</si>
  <si>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</si>
  <si>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</si>
  <si>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</si>
  <si>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</si>
  <si>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</si>
  <si>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</si>
  <si>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</si>
  <si>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</si>
  <si>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</si>
  <si>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</si>
  <si>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</si>
  <si>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</si>
  <si>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</si>
  <si>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</si>
  <si>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</si>
  <si>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</si>
  <si>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</si>
  <si>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</si>
  <si>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</si>
  <si>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</si>
  <si>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</si>
  <si>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</si>
  <si>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</si>
  <si>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</si>
  <si>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</si>
  <si>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</si>
  <si>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</si>
  <si>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</si>
  <si>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</si>
  <si>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</si>
  <si>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</si>
  <si>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</si>
  <si>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</si>
  <si>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</si>
  <si>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</si>
  <si>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</si>
  <si>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</si>
  <si>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</si>
  <si>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</si>
  <si>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</si>
  <si>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</si>
  <si>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</si>
  <si>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</si>
  <si>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</si>
  <si>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</si>
  <si>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</si>
  <si>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</si>
  <si>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</si>
  <si>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</si>
  <si>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</si>
  <si>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</si>
  <si>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</si>
  <si>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</si>
  <si>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</si>
  <si>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</si>
  <si>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</si>
  <si>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</si>
  <si>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</si>
  <si>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</si>
  <si>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</si>
  <si>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</si>
  <si>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</si>
  <si>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</si>
  <si>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</si>
  <si>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</si>
  <si>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</si>
  <si>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</si>
  <si>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</si>
  <si>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</si>
  <si>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</si>
  <si>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</si>
  <si>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</si>
  <si>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</si>
  <si>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</si>
  <si>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</si>
  <si>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</si>
  <si>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</si>
  <si>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</si>
  <si>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</si>
  <si>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</si>
  <si>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</si>
  <si>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</si>
  <si>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</si>
  <si>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</si>
  <si>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</si>
  <si>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</si>
  <si>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</si>
  <si>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</si>
  <si>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</si>
  <si>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</si>
  <si>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</si>
  <si>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</si>
  <si>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</si>
  <si>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</si>
  <si>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</si>
  <si>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</si>
  <si>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</si>
  <si>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</si>
  <si>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</si>
  <si>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</si>
  <si>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</si>
  <si>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</si>
  <si>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</si>
  <si>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</si>
  <si>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</si>
  <si>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</si>
  <si>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</si>
  <si>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</si>
  <si>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</si>
  <si>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</si>
  <si>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</si>
  <si>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</si>
  <si>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</si>
  <si>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</si>
  <si>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</si>
  <si>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</si>
  <si>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</si>
  <si>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</si>
  <si>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</si>
  <si>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</si>
  <si>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</si>
  <si>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</si>
  <si>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</si>
  <si>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</si>
  <si>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</si>
  <si>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</si>
  <si>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</si>
  <si>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</si>
  <si>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</si>
  <si>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</si>
  <si>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</si>
  <si>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</si>
  <si>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</si>
  <si>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</si>
  <si>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</si>
  <si>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</si>
  <si>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</si>
  <si>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</si>
  <si>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</si>
  <si>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</si>
  <si>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</si>
  <si>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</si>
  <si>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</si>
  <si>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</si>
  <si>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</si>
  <si>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</si>
  <si>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</si>
  <si>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</si>
  <si>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</si>
  <si>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</si>
  <si>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</si>
  <si>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</si>
  <si>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</si>
  <si>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</si>
  <si>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</si>
  <si>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</si>
  <si>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</si>
  <si>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</si>
  <si>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</si>
  <si>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</si>
  <si>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</si>
  <si>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</si>
  <si>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</si>
  <si>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</si>
  <si>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</si>
  <si>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</si>
  <si>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</si>
  <si>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</si>
  <si>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</si>
  <si>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</si>
  <si>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</si>
  <si>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</si>
  <si>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</si>
  <si>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</si>
  <si>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</si>
  <si>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</si>
  <si>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</si>
  <si>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</si>
  <si>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</si>
  <si>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</si>
  <si>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</si>
  <si>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</si>
  <si>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</si>
  <si>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</si>
  <si>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</si>
  <si>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</si>
  <si>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</si>
  <si>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</si>
  <si>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</si>
  <si>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</si>
  <si>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</si>
  <si>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</si>
  <si>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</si>
  <si>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</si>
  <si>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</si>
  <si>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</si>
  <si>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</si>
  <si>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</si>
  <si>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</si>
  <si>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</si>
  <si>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</si>
  <si>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</si>
  <si>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</si>
  <si>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</si>
  <si>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</si>
  <si>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</si>
  <si>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</si>
  <si>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</si>
  <si>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</si>
  <si>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</si>
  <si>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</si>
  <si>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</si>
  <si>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</si>
  <si>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</si>
  <si>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</si>
  <si>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</si>
  <si>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</si>
  <si>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</si>
  <si>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</si>
  <si>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</si>
  <si>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</si>
  <si>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</si>
  <si>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</si>
  <si>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</si>
  <si>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</si>
  <si>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</si>
  <si>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</si>
  <si>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</si>
  <si>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</si>
  <si>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</si>
  <si>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</si>
  <si>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</si>
  <si>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</si>
  <si>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</si>
  <si>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</si>
  <si>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</si>
  <si>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</si>
  <si>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</si>
  <si>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</si>
  <si>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</si>
  <si>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</si>
  <si>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</si>
  <si>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</si>
  <si>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</si>
  <si>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</si>
  <si>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</si>
  <si>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</si>
  <si>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</si>
  <si>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</si>
  <si>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</si>
  <si>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</si>
  <si>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</si>
  <si>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</si>
  <si>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</si>
  <si>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</si>
  <si>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</si>
  <si>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</si>
  <si>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</si>
  <si>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</si>
  <si>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</si>
  <si>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</si>
  <si>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</si>
  <si>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</si>
  <si>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</si>
  <si>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</si>
  <si>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</si>
  <si>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</si>
  <si>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</si>
  <si>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</si>
  <si>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</si>
  <si>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</si>
  <si>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</si>
  <si>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</si>
  <si>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</si>
  <si>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</si>
  <si>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</si>
  <si>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</si>
  <si>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</si>
  <si>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</si>
  <si>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</si>
  <si>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</si>
  <si>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</si>
  <si>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</si>
  <si>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</si>
  <si>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</si>
  <si>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</si>
  <si>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</si>
  <si>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</si>
  <si>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</si>
  <si>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</si>
  <si>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</si>
  <si>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</si>
  <si>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</si>
  <si>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</si>
  <si>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</si>
  <si>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</si>
  <si>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</si>
  <si>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</si>
  <si>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</si>
  <si>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</si>
  <si>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</si>
  <si>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</si>
  <si>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</si>
  <si>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</si>
  <si>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</si>
  <si>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</si>
  <si>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</si>
  <si>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</si>
  <si>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</si>
  <si>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</si>
  <si>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</si>
  <si>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</si>
  <si>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</si>
  <si>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</si>
  <si>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</si>
  <si>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</si>
  <si>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</si>
  <si>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</si>
  <si>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</si>
  <si>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</si>
  <si>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</si>
  <si>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</si>
  <si>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</si>
  <si>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</si>
  <si>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</si>
  <si>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</si>
  <si>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</si>
  <si>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</si>
  <si>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</si>
  <si>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</si>
  <si>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</si>
  <si>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</si>
  <si>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</si>
  <si>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</si>
  <si>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</si>
  <si>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</si>
  <si>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</si>
  <si>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</si>
  <si>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</si>
  <si>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</si>
  <si>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</si>
  <si>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</si>
  <si>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</si>
  <si>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</si>
  <si>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</si>
  <si>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</si>
  <si>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</si>
  <si>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</si>
  <si>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</si>
  <si>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</si>
  <si>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</si>
  <si>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</si>
  <si>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</si>
  <si>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</si>
  <si>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</si>
  <si>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</si>
  <si>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</si>
  <si>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</si>
  <si>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</si>
  <si>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</si>
  <si>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</si>
  <si>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</si>
  <si>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</si>
  <si>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</si>
  <si>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</si>
  <si>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</si>
  <si>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</si>
  <si>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</si>
  <si>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</si>
  <si>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</si>
  <si>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</si>
  <si>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</si>
  <si>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</si>
  <si>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</si>
  <si>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</si>
  <si>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</si>
  <si>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</si>
  <si>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</si>
  <si>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</si>
  <si>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</si>
  <si>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</si>
  <si>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</si>
  <si>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</si>
  <si>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</si>
  <si>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</si>
  <si>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</si>
  <si>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</si>
  <si>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</si>
  <si>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</si>
  <si>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</si>
  <si>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</si>
  <si>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</si>
  <si>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</si>
  <si>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</si>
  <si>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</si>
  <si>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</si>
  <si>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</si>
  <si>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</si>
  <si>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</si>
  <si>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</si>
  <si>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</si>
  <si>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</si>
  <si>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</si>
  <si>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</si>
  <si>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</si>
  <si>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</si>
  <si>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</si>
  <si>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</si>
  <si>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</si>
  <si>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</si>
  <si>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</si>
  <si>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</si>
  <si>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</si>
  <si>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</si>
  <si>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</si>
  <si>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</si>
  <si>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</si>
  <si>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</si>
  <si>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</si>
  <si>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</si>
  <si>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</si>
  <si>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</si>
  <si>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</si>
  <si>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</si>
  <si>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</si>
  <si>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</si>
  <si>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</si>
  <si>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</si>
  <si>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</si>
  <si>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</si>
  <si>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</si>
  <si>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</si>
  <si>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</si>
  <si>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</si>
  <si>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</si>
  <si>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</si>
  <si>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</si>
  <si>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</si>
  <si>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</si>
  <si>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</si>
  <si>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</si>
  <si>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</si>
  <si>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</si>
  <si>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</si>
  <si>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</si>
  <si>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</si>
  <si>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</si>
  <si>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</si>
  <si>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</si>
  <si>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</si>
  <si>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</si>
  <si>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</si>
  <si>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</si>
  <si>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</si>
  <si>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</si>
  <si>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</si>
  <si>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</si>
  <si>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</si>
  <si>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</si>
  <si>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</si>
  <si>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</si>
  <si>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</si>
  <si>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</si>
  <si>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</si>
  <si>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</si>
  <si>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</si>
  <si>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</si>
  <si>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</si>
  <si>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</si>
  <si>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</si>
  <si>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</si>
  <si>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</si>
  <si>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</si>
  <si>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</si>
  <si>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</si>
  <si>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</si>
  <si>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</si>
  <si>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</si>
  <si>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</si>
  <si>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</si>
  <si>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</si>
  <si>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</si>
  <si>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</si>
  <si>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</si>
  <si>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</si>
  <si>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</si>
  <si>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</si>
  <si>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</si>
  <si>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</si>
  <si>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</si>
  <si>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</si>
  <si>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</si>
  <si>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</si>
  <si>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</si>
  <si>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</si>
  <si>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</si>
  <si>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</si>
  <si>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</si>
  <si>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</si>
  <si>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</si>
  <si>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</si>
  <si>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</si>
  <si>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</si>
  <si>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</si>
  <si>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</si>
  <si>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</si>
  <si>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</si>
  <si>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</si>
  <si>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</si>
  <si>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</si>
  <si>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</si>
  <si>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</si>
  <si>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</si>
  <si>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</si>
  <si>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</si>
  <si>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</si>
  <si>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</si>
  <si>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</si>
  <si>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</si>
  <si>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</si>
  <si>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</si>
  <si>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</si>
  <si>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</si>
  <si>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</si>
  <si>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</si>
  <si>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</si>
  <si>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</si>
  <si>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</si>
  <si>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</si>
  <si>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</si>
  <si>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</si>
  <si>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</si>
  <si>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</si>
  <si>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</si>
  <si>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</si>
  <si>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</si>
  <si>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</si>
  <si>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</si>
  <si>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</si>
  <si>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</si>
  <si>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</si>
  <si>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</si>
  <si>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</si>
  <si>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</si>
  <si>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</si>
  <si>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</si>
  <si>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</si>
  <si>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</si>
  <si>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</si>
  <si>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</si>
  <si>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</si>
  <si>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</si>
  <si>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</si>
  <si>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</si>
  <si>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</si>
  <si>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</si>
  <si>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</si>
  <si>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</si>
  <si>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</si>
  <si>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</si>
  <si>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</si>
  <si>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</si>
  <si>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</si>
  <si>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</si>
  <si>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</si>
  <si>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</si>
  <si>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</si>
  <si>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</si>
  <si>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</si>
  <si>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</si>
  <si>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</si>
  <si>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</si>
  <si>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</si>
  <si>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</si>
  <si>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</si>
  <si>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</si>
  <si>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</si>
  <si>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</si>
  <si>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</si>
  <si>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</si>
  <si>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</si>
  <si>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</si>
  <si>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</si>
  <si>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</si>
  <si>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</si>
  <si>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</si>
  <si>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</si>
  <si>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</si>
  <si>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</si>
  <si>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</si>
  <si>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</si>
  <si>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</si>
  <si>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</si>
  <si>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</si>
  <si>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</si>
  <si>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</si>
  <si>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</si>
  <si>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</si>
  <si>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</si>
  <si>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</si>
  <si>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</si>
  <si>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</si>
  <si>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</si>
  <si>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</si>
  <si>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</si>
  <si>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</si>
  <si>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</si>
  <si>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</si>
  <si>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</si>
  <si>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</si>
  <si>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</si>
  <si>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</si>
  <si>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</si>
  <si>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</si>
  <si>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</si>
  <si>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</si>
  <si>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</si>
  <si>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</si>
  <si>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</si>
  <si>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</si>
  <si>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</si>
  <si>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</si>
  <si>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</si>
  <si>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</si>
  <si>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</si>
  <si>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</si>
  <si>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</si>
  <si>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</si>
  <si>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</si>
  <si>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</si>
  <si>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</si>
  <si>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</si>
  <si>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</si>
  <si>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</si>
  <si>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</si>
  <si>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</si>
  <si>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</si>
  <si>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</si>
  <si>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</si>
  <si>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</si>
  <si>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</si>
  <si>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</si>
  <si>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</si>
  <si>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</si>
  <si>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</si>
  <si>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</si>
  <si>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</si>
  <si>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</si>
  <si>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</si>
  <si>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</si>
  <si>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</si>
  <si>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</si>
  <si>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</si>
  <si>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</si>
  <si>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</si>
  <si>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</si>
  <si>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</si>
  <si>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</si>
  <si>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</si>
  <si>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</si>
  <si>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</si>
  <si>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</si>
  <si>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</si>
  <si>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</si>
  <si>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</si>
  <si>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</si>
  <si>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</si>
  <si>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</si>
  <si>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</si>
  <si>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</si>
  <si>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</si>
  <si>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</si>
  <si>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</si>
  <si>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</si>
  <si>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</si>
  <si>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</si>
  <si>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</si>
  <si>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</si>
  <si>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</si>
  <si>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</si>
  <si>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</si>
  <si>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</si>
  <si>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</si>
  <si>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</si>
  <si>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</si>
  <si>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</si>
  <si>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</si>
  <si>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</si>
  <si>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</si>
  <si>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</si>
  <si>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</si>
  <si>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</si>
  <si>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</si>
  <si>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</si>
  <si>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</si>
  <si>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</si>
  <si>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</si>
  <si>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</si>
  <si>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</si>
  <si>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</si>
  <si>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</si>
  <si>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</si>
  <si>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</si>
  <si>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</si>
  <si>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</si>
  <si>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</si>
  <si>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</si>
  <si>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</si>
  <si>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</si>
  <si>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</si>
  <si>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</si>
  <si>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</si>
  <si>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</si>
  <si>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</si>
  <si>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</si>
  <si>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</si>
  <si>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</si>
  <si>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</si>
  <si>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</si>
  <si>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</si>
  <si>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</si>
  <si>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</si>
  <si>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</si>
  <si>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</si>
  <si>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</si>
  <si>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</si>
  <si>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</si>
  <si>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</si>
  <si>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</si>
  <si>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</si>
  <si>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</si>
  <si>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</si>
  <si>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</si>
  <si>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</si>
  <si>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</si>
  <si>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</si>
  <si>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</si>
  <si>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</si>
  <si>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</si>
  <si>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</si>
  <si>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</si>
  <si>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</si>
  <si>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</si>
  <si>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</si>
  <si>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</si>
  <si>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</si>
  <si>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</si>
  <si>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</si>
  <si>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</si>
  <si>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</si>
  <si>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</si>
  <si>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</si>
  <si>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</si>
  <si>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</si>
  <si>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</si>
  <si>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</si>
  <si>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</si>
  <si>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</si>
  <si>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</si>
  <si>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</si>
  <si>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</si>
  <si>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</si>
  <si>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</si>
  <si>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</si>
  <si>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</si>
  <si>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</si>
  <si>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</si>
  <si>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</si>
  <si>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</si>
  <si>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</si>
  <si>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</si>
  <si>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</si>
  <si>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</si>
  <si>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</si>
  <si>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</si>
  <si>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</si>
  <si>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</si>
  <si>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</si>
  <si>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</si>
  <si>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</si>
  <si>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</si>
  <si>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</si>
  <si>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</si>
  <si>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</si>
  <si>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</si>
  <si>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</si>
  <si>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</si>
  <si>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</si>
  <si>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</si>
  <si>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</si>
  <si>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</si>
  <si>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</si>
  <si>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</si>
  <si>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</si>
  <si>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</si>
  <si>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</si>
  <si>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</si>
  <si>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</si>
  <si>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</si>
  <si>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</si>
  <si>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</si>
  <si>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</si>
  <si>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</si>
  <si>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</si>
  <si>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</si>
  <si>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</si>
  <si>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</si>
  <si>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</si>
  <si>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</si>
  <si>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</si>
  <si>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</si>
  <si>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</si>
  <si>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</si>
  <si>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</si>
  <si>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</si>
  <si>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</si>
  <si>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</si>
  <si>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</si>
  <si>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</si>
  <si>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</si>
  <si>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</si>
  <si>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</si>
  <si>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</si>
  <si>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</si>
  <si>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</si>
  <si>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</si>
  <si>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</si>
  <si>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</si>
  <si>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</si>
  <si>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</si>
  <si>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</si>
  <si>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</si>
  <si>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</si>
  <si>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</si>
  <si>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</si>
  <si>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</si>
  <si>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</si>
  <si>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</si>
  <si>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</si>
  <si>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</si>
  <si>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</si>
  <si>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</si>
  <si>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</si>
  <si>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</si>
  <si>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</si>
  <si>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</si>
  <si>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</si>
  <si>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</si>
  <si>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</si>
  <si>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</si>
  <si>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</si>
  <si>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</si>
  <si>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</si>
  <si>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</si>
  <si>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</si>
  <si>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</si>
  <si>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</si>
  <si>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</si>
  <si>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</si>
  <si>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</si>
  <si>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</si>
  <si>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</si>
  <si>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</si>
  <si>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</si>
  <si>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</si>
  <si>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</si>
  <si>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</si>
  <si>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</si>
  <si>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</si>
  <si>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</si>
  <si>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</si>
  <si>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</si>
  <si>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</si>
  <si>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</si>
  <si>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</si>
  <si>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</si>
  <si>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</si>
  <si>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</si>
  <si>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</si>
  <si>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</si>
  <si>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</si>
  <si>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</si>
  <si>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</si>
  <si>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</si>
  <si>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</si>
  <si>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</si>
  <si>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</si>
  <si>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</si>
  <si>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</si>
  <si>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</si>
  <si>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</si>
  <si>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</si>
  <si>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</si>
  <si>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</si>
  <si>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</si>
  <si>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</si>
  <si>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</si>
  <si>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</si>
  <si>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</si>
  <si>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</si>
  <si>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</si>
  <si>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</si>
  <si>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</si>
  <si>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</si>
  <si>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</si>
  <si>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</si>
  <si>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</si>
  <si>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</si>
  <si>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</si>
  <si>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</si>
  <si>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</si>
  <si>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</si>
  <si>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</si>
  <si>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</si>
  <si>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</si>
  <si>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</si>
  <si>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</si>
  <si>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</si>
  <si>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</si>
  <si>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</si>
  <si>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</si>
  <si>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</si>
  <si>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</si>
  <si>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</si>
  <si>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</si>
  <si>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</si>
  <si>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</si>
  <si>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</si>
  <si>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</si>
  <si>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</si>
  <si>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</si>
  <si>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</si>
  <si>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</si>
  <si>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</si>
  <si>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</si>
  <si>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</si>
  <si>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</si>
  <si>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</si>
  <si>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</si>
  <si>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</si>
  <si>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</si>
  <si>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</si>
  <si>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</si>
  <si>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</si>
  <si>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</si>
  <si>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</si>
  <si>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</si>
  <si>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</si>
  <si>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</si>
  <si>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</si>
  <si>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</si>
  <si>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</si>
  <si>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</si>
  <si>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</si>
  <si>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</si>
  <si>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</si>
  <si>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</si>
  <si>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</si>
  <si>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</si>
  <si>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</si>
  <si>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</si>
  <si>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</si>
  <si>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</si>
  <si>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</si>
  <si>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</si>
  <si>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</si>
  <si>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</si>
  <si>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</si>
  <si>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</si>
  <si>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</si>
  <si>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</si>
  <si>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</si>
  <si>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</si>
  <si>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</si>
  <si>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</si>
  <si>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</si>
  <si>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</si>
  <si>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</si>
  <si>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</si>
  <si>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</si>
  <si>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</si>
  <si>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</si>
  <si>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</si>
  <si>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</si>
  <si>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</si>
  <si>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</si>
  <si>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</si>
  <si>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</si>
  <si>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</si>
  <si>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</si>
  <si>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</si>
  <si>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</si>
  <si>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</si>
  <si>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</si>
  <si>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</si>
  <si>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</si>
  <si>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</si>
  <si>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</si>
  <si>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</si>
  <si>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</si>
  <si>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</si>
  <si>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</si>
  <si>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</si>
  <si>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</si>
  <si>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</si>
  <si>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</si>
  <si>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</si>
  <si>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</si>
  <si>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</si>
  <si>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</si>
  <si>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</si>
  <si>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</si>
  <si>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</si>
  <si>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</si>
  <si>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</si>
  <si>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</si>
  <si>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</si>
  <si>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</si>
  <si>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</si>
  <si>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</si>
  <si>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</si>
  <si>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</si>
  <si>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</si>
  <si>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</si>
  <si>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</si>
  <si>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</si>
  <si>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</si>
  <si>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</si>
  <si>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</si>
  <si>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</si>
  <si>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</si>
  <si>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</si>
  <si>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</si>
  <si>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</si>
  <si>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</si>
  <si>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</si>
  <si>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</si>
  <si>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</si>
  <si>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</si>
  <si>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</si>
  <si>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</si>
  <si>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</si>
  <si>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</si>
  <si>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</si>
  <si>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</si>
  <si>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</si>
  <si>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</si>
  <si>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</si>
  <si>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</si>
  <si>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</si>
  <si>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</si>
  <si>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</si>
  <si>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</si>
  <si>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</si>
  <si>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</si>
  <si>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</si>
  <si>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</si>
  <si>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</si>
  <si>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</si>
  <si>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</si>
  <si>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</si>
  <si>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</si>
  <si>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</si>
  <si>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</si>
  <si>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</si>
  <si>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</si>
  <si>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</si>
  <si>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</si>
  <si>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</si>
  <si>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</si>
  <si>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</si>
  <si>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</si>
  <si>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</si>
  <si>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</si>
  <si>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</si>
  <si>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</si>
  <si>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</si>
  <si>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</si>
  <si>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</si>
  <si>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</si>
  <si>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</si>
  <si>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</si>
  <si>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</si>
  <si>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</si>
  <si>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</si>
  <si>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</si>
  <si>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</si>
  <si>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</si>
  <si>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</si>
  <si>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</si>
  <si>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</si>
  <si>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</si>
  <si>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</si>
  <si>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</si>
  <si>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</si>
  <si>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</si>
  <si>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</si>
  <si>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</si>
  <si>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</si>
  <si>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</si>
  <si>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</si>
  <si>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</si>
  <si>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</si>
  <si>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</si>
  <si>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</si>
  <si>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</si>
  <si>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</si>
  <si>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</si>
  <si>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</si>
  <si>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</si>
  <si>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</si>
  <si>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</si>
  <si>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</si>
  <si>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</si>
  <si>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</si>
  <si>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</si>
  <si>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</si>
  <si>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</si>
  <si>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</si>
  <si>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</si>
  <si>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</si>
  <si>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</si>
  <si>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</si>
  <si>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</si>
  <si>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</si>
  <si>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</si>
  <si>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</si>
  <si>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</si>
  <si>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</si>
  <si>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</si>
  <si>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</si>
  <si>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</si>
  <si>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</si>
  <si>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</si>
  <si>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</si>
  <si>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</si>
  <si>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</si>
  <si>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</si>
  <si>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</si>
  <si>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</si>
  <si>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</si>
  <si>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</si>
  <si>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</si>
  <si>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</si>
  <si>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</si>
  <si>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</si>
  <si>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</si>
  <si>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</si>
  <si>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</si>
  <si>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</si>
  <si>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</si>
  <si>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</si>
  <si>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</si>
  <si>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</si>
  <si>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</si>
  <si>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</si>
  <si>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</si>
  <si>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</si>
  <si>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</si>
  <si>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</si>
  <si>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</si>
  <si>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</si>
  <si>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</si>
  <si>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</si>
  <si>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</si>
  <si>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</si>
  <si>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</si>
  <si>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</si>
  <si>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</si>
  <si>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</si>
  <si>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</si>
  <si>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</si>
  <si>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</si>
  <si>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</si>
  <si>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</si>
  <si>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</si>
  <si>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</si>
  <si>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</si>
  <si>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</si>
  <si>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</si>
  <si>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</si>
  <si>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</si>
  <si>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</si>
  <si>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</si>
  <si>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</si>
  <si>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</si>
  <si>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</si>
  <si>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</si>
  <si>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</si>
  <si>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</si>
  <si>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</si>
  <si>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</si>
  <si>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</si>
  <si>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</si>
  <si>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</si>
  <si>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</si>
  <si>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</si>
  <si>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</si>
  <si>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</si>
  <si>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</si>
  <si>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</si>
  <si>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</si>
  <si>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</si>
  <si>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</si>
  <si>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</si>
  <si>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</si>
  <si>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</si>
  <si>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</si>
  <si>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</si>
  <si>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</si>
  <si>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</si>
  <si>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</si>
  <si>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</si>
  <si>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</si>
  <si>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</si>
  <si>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</si>
  <si>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</si>
  <si>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</si>
  <si>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</si>
  <si>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</si>
  <si>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</si>
  <si>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</si>
  <si>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</si>
  <si>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</si>
  <si>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</si>
  <si>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</si>
  <si>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</si>
  <si>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</si>
  <si>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</si>
  <si>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</si>
  <si>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</si>
  <si>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</si>
  <si>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</si>
  <si>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</si>
  <si>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</si>
  <si>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</si>
  <si>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</si>
  <si>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</si>
  <si>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</si>
  <si>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</si>
  <si>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</si>
  <si>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</si>
  <si>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</si>
  <si>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</si>
  <si>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</si>
  <si>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</si>
  <si>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</si>
  <si>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</si>
  <si>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</si>
  <si>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</si>
  <si>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</si>
  <si>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</si>
  <si>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</si>
  <si>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</si>
  <si>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</si>
  <si>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</si>
  <si>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</si>
  <si>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</si>
  <si>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</si>
  <si>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</si>
  <si>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</si>
  <si>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</si>
  <si>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</si>
  <si>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</si>
  <si>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</si>
  <si>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</si>
  <si>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</si>
  <si>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</si>
  <si>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</si>
  <si>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</si>
  <si>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</si>
  <si>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</si>
  <si>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</si>
  <si>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</si>
  <si>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</si>
  <si>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</si>
  <si>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</si>
  <si>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</si>
  <si>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</si>
  <si>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</si>
  <si>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</si>
  <si>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</si>
  <si>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</si>
  <si>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</si>
  <si>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</si>
  <si>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</si>
  <si>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</si>
  <si>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</si>
  <si>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</si>
  <si>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</si>
  <si>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</si>
  <si>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</si>
  <si>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</si>
  <si>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</si>
  <si>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</si>
  <si>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</si>
  <si>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</si>
  <si>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</si>
  <si>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</si>
  <si>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</si>
  <si>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</si>
  <si>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</si>
  <si>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</si>
  <si>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</si>
  <si>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</si>
  <si>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</si>
  <si>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</si>
  <si>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</si>
  <si>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</si>
  <si>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</si>
  <si>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</si>
  <si>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</si>
  <si>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</si>
  <si>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</si>
  <si>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</si>
  <si>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</si>
  <si>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</si>
  <si>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</si>
  <si>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</si>
  <si>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</si>
  <si>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</si>
  <si>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</si>
  <si>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</si>
  <si>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</si>
  <si>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</si>
  <si>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</si>
  <si>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</si>
  <si>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</si>
  <si>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</si>
  <si>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</si>
  <si>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</si>
  <si>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</si>
  <si>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</si>
  <si>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</si>
  <si>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</si>
  <si>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</si>
  <si>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</si>
  <si>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</si>
  <si>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</si>
  <si>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</si>
  <si>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</si>
  <si>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</si>
  <si>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</si>
  <si>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</si>
  <si>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</si>
  <si>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</si>
  <si>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</si>
  <si>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</si>
  <si>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</si>
  <si>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</si>
  <si>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</si>
  <si>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</si>
  <si>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</si>
  <si>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</si>
  <si>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</si>
  <si>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</si>
  <si>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</si>
  <si>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</si>
  <si>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</si>
  <si>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</si>
  <si>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</si>
  <si>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</si>
  <si>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</si>
  <si>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</si>
  <si>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</si>
  <si>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</si>
  <si>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</si>
  <si>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</si>
  <si>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</si>
  <si>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</si>
  <si>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</si>
  <si>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</si>
  <si>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</si>
  <si>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</si>
  <si>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</si>
  <si>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</si>
  <si>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</si>
  <si>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</si>
  <si>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</si>
  <si>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</si>
  <si>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</si>
  <si>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</si>
  <si>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</si>
  <si>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</si>
  <si>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</si>
  <si>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</si>
  <si>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</si>
  <si>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</si>
  <si>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</si>
  <si>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</si>
  <si>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</si>
  <si>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</si>
  <si>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</si>
  <si>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</si>
  <si>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</si>
  <si>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</si>
  <si>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</si>
  <si>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</si>
  <si>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</si>
  <si>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</si>
  <si>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</si>
  <si>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</si>
  <si>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</si>
  <si>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</si>
  <si>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</si>
  <si>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</si>
  <si>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</si>
  <si>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</si>
  <si>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</si>
  <si>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</si>
  <si>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</si>
  <si>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</si>
  <si>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</si>
  <si>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</si>
  <si>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</si>
  <si>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</si>
  <si>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</si>
  <si>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</si>
  <si>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</si>
  <si>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</si>
  <si>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</si>
  <si>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</si>
  <si>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</si>
  <si>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</si>
  <si>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</si>
  <si>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</si>
  <si>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</si>
  <si>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</si>
  <si>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</si>
  <si>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</si>
  <si>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</si>
  <si>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</si>
  <si>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</si>
  <si>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</si>
  <si>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</si>
  <si>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</si>
  <si>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</si>
  <si>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</si>
  <si>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</si>
  <si>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</si>
  <si>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</si>
  <si>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</si>
  <si>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</si>
  <si>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</si>
  <si>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</si>
  <si>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</si>
  <si>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</si>
  <si>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</si>
  <si>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</si>
  <si>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</si>
  <si>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</si>
  <si>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</si>
  <si>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</si>
  <si>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</si>
  <si>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</si>
  <si>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</si>
  <si>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</si>
  <si>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</si>
  <si>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</si>
  <si>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</si>
  <si>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</si>
  <si>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</si>
  <si>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</si>
  <si>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</si>
  <si>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</si>
  <si>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</si>
  <si>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</si>
  <si>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</si>
  <si>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</si>
  <si>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</si>
  <si>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</si>
  <si>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</si>
  <si>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</si>
  <si>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</si>
  <si>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</si>
  <si>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</si>
  <si>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</si>
  <si>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</si>
  <si>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</si>
  <si>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</si>
  <si>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</si>
  <si>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</si>
  <si>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</si>
  <si>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</si>
  <si>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</si>
  <si>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</si>
  <si>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</si>
  <si>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</si>
  <si>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</si>
  <si>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</si>
  <si>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</si>
  <si>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</si>
  <si>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</si>
  <si>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</si>
  <si>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</si>
  <si>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</si>
  <si>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</si>
  <si>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</si>
  <si>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</si>
  <si>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</si>
  <si>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</si>
  <si>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</si>
  <si>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</si>
  <si>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</si>
  <si>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</si>
  <si>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</si>
  <si>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</si>
  <si>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</si>
  <si>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</si>
  <si>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</si>
  <si>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</si>
  <si>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</si>
  <si>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</si>
  <si>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</si>
  <si>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</si>
  <si>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</si>
  <si>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</si>
  <si>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</si>
  <si>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</si>
  <si>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</si>
  <si>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</si>
  <si>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</si>
  <si>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</si>
  <si>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</si>
  <si>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</si>
  <si>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</si>
  <si>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</si>
  <si>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</si>
  <si>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</si>
  <si>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</si>
  <si>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</si>
  <si>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</si>
  <si>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</si>
  <si>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</si>
  <si>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</si>
  <si>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</si>
  <si>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</si>
  <si>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</si>
  <si>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</si>
  <si>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</si>
  <si>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</si>
  <si>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</si>
  <si>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</si>
  <si>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</si>
  <si>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</si>
  <si>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</si>
  <si>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</si>
  <si>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</si>
  <si>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</si>
  <si>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</si>
  <si>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</si>
  <si>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</si>
  <si>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</si>
  <si>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</si>
  <si>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</si>
  <si>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</si>
  <si>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</si>
  <si>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</si>
  <si>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</si>
  <si>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</si>
  <si>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</si>
  <si>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</si>
  <si>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</si>
  <si>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</si>
  <si>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</si>
  <si>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</si>
  <si>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</si>
  <si>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</si>
  <si>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</si>
  <si>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</si>
  <si>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</si>
  <si>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</si>
  <si>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</si>
  <si>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</si>
  <si>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</si>
  <si>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</si>
  <si>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</si>
  <si>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</si>
  <si>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</si>
  <si>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</si>
  <si>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</si>
  <si>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</si>
  <si>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</si>
  <si>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</si>
  <si>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</si>
  <si>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</si>
  <si>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</si>
  <si>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</si>
  <si>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</si>
  <si>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</si>
  <si>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</si>
  <si>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</si>
  <si>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</si>
  <si>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</si>
  <si>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</si>
  <si>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</si>
  <si>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</si>
  <si>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</si>
  <si>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</si>
  <si>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</si>
  <si>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</si>
  <si>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</si>
  <si>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</si>
  <si>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</si>
  <si>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</si>
  <si>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</si>
  <si>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</si>
  <si>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</si>
  <si>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</si>
  <si>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</si>
  <si>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</si>
  <si>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</si>
  <si>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</si>
  <si>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</si>
  <si>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</si>
  <si>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</si>
  <si>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</si>
  <si>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</si>
  <si>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</si>
  <si>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</si>
  <si>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</si>
  <si>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</si>
  <si>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</si>
  <si>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</si>
  <si>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</si>
  <si>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</si>
  <si>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</si>
  <si>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</si>
  <si>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</si>
  <si>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</si>
  <si>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</si>
  <si>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</si>
  <si>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</si>
  <si>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</si>
  <si>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</si>
  <si>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</si>
  <si>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</si>
  <si>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</si>
  <si>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</si>
  <si>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</si>
  <si>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</si>
  <si>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</si>
  <si>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</si>
  <si>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</si>
  <si>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</si>
  <si>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</si>
  <si>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</si>
  <si>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</si>
  <si>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</si>
  <si>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</si>
  <si>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</si>
  <si>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</si>
  <si>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</si>
  <si>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</si>
  <si>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</si>
  <si>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</si>
  <si>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</si>
  <si>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</si>
  <si>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</si>
  <si>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</si>
  <si>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</si>
  <si>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</si>
  <si>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</si>
  <si>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</si>
  <si>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</si>
  <si>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</si>
  <si>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</si>
  <si>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</si>
  <si>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</si>
  <si>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</si>
  <si>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</si>
  <si>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</si>
  <si>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</si>
  <si>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</si>
  <si>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</si>
  <si>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</si>
  <si>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</si>
  <si>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</si>
  <si>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</si>
  <si>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</si>
  <si>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</si>
  <si>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</si>
  <si>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</si>
  <si>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</si>
  <si>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</si>
  <si>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</si>
  <si>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</si>
  <si>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</si>
  <si>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</si>
  <si>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</si>
  <si>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</si>
  <si>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</si>
  <si>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</si>
  <si>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</si>
  <si>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</si>
  <si>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</si>
  <si>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</si>
  <si>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</si>
  <si>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</si>
  <si>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</si>
  <si>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</si>
  <si>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</si>
  <si>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</si>
  <si>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</si>
  <si>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</si>
  <si>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</si>
  <si>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</si>
  <si>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</si>
  <si>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</si>
  <si>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</si>
  <si>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</si>
  <si>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</si>
  <si>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</si>
  <si>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</si>
  <si>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</si>
  <si>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</si>
  <si>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</si>
  <si>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</si>
  <si>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</si>
  <si>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</si>
  <si>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</si>
  <si>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</si>
  <si>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</si>
  <si>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</si>
  <si>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</si>
  <si>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</si>
  <si>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</si>
  <si>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</si>
  <si>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</si>
  <si>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</si>
  <si>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</si>
  <si>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</si>
  <si>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</si>
  <si>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</si>
  <si>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</si>
  <si>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</si>
  <si>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</si>
  <si>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</si>
  <si>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</si>
  <si>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</si>
  <si>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</si>
  <si>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</si>
  <si>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</si>
  <si>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</si>
  <si>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</si>
  <si>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</si>
  <si>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</si>
  <si>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</si>
  <si>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</si>
  <si>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</si>
  <si>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</si>
  <si>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</si>
  <si>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</si>
  <si>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</si>
  <si>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</si>
  <si>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</si>
  <si>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</si>
  <si>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</si>
  <si>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</si>
  <si>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</si>
  <si>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</si>
  <si>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</si>
  <si>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</si>
  <si>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</si>
  <si>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</si>
  <si>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</si>
  <si>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</si>
  <si>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</si>
  <si>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</si>
  <si>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</si>
  <si>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</si>
  <si>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</si>
  <si>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</si>
  <si>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</si>
  <si>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</si>
  <si>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</si>
  <si>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</si>
  <si>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</si>
  <si>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</si>
  <si>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</si>
  <si>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</si>
  <si>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</si>
  <si>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</si>
  <si>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</si>
  <si>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</si>
  <si>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</si>
  <si>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</si>
  <si>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</si>
  <si>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</si>
  <si>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</si>
  <si>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</si>
  <si>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</si>
  <si>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</si>
  <si>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</si>
  <si>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</si>
  <si>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</si>
  <si>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</si>
  <si>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</si>
  <si>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</si>
  <si>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</si>
  <si>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</si>
  <si>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</si>
  <si>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</si>
  <si>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</si>
  <si>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</si>
  <si>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</si>
  <si>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</si>
  <si>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</si>
  <si>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</si>
  <si>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</si>
  <si>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</si>
  <si>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</si>
  <si>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</si>
  <si>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</si>
  <si>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</si>
  <si>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</si>
  <si>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</si>
  <si>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</si>
  <si>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</si>
  <si>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</si>
  <si>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</si>
  <si>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</si>
  <si>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</si>
  <si>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</si>
  <si>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</si>
  <si>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</si>
  <si>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</si>
  <si>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</si>
  <si>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</si>
  <si>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</si>
  <si>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</si>
  <si>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</si>
  <si>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</si>
  <si>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</si>
  <si>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</si>
  <si>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</si>
  <si>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</si>
  <si>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</si>
  <si>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</si>
  <si>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</si>
  <si>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</si>
  <si>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</si>
  <si>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</si>
  <si>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</si>
  <si>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</si>
  <si>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</si>
  <si>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</si>
  <si>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</si>
  <si>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</si>
  <si>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</si>
  <si>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</si>
  <si>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</si>
  <si>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</si>
  <si>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</si>
  <si>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</si>
  <si>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</si>
  <si>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</si>
  <si>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</si>
  <si>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</si>
  <si>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</si>
  <si>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</si>
  <si>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</si>
  <si>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</si>
  <si>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</si>
  <si>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</si>
  <si>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</si>
  <si>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</si>
  <si>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</si>
  <si>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</si>
  <si>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</si>
  <si>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</si>
  <si>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</si>
  <si>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</si>
  <si>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</si>
  <si>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</si>
  <si>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</si>
  <si>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</si>
  <si>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</si>
  <si>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</si>
  <si>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</si>
  <si>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</si>
  <si>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</si>
  <si>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</si>
  <si>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</si>
  <si>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</si>
  <si>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</si>
  <si>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</si>
  <si>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</si>
  <si>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</si>
  <si>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</si>
  <si>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</si>
  <si>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</si>
  <si>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</si>
  <si>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</si>
  <si>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</si>
  <si>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</si>
  <si>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</si>
  <si>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</si>
  <si>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</si>
  <si>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</si>
  <si>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</si>
  <si>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</si>
  <si>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</si>
  <si>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</si>
  <si>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</si>
  <si>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</si>
  <si>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</si>
  <si>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</si>
  <si>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</si>
  <si>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</si>
  <si>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</si>
  <si>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</si>
  <si>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</si>
  <si>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</si>
  <si>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</si>
  <si>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</si>
  <si>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</si>
  <si>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</si>
  <si>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</si>
  <si>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</si>
  <si>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</si>
  <si>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</si>
  <si>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</si>
  <si>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</si>
  <si>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</si>
  <si>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</si>
  <si>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</si>
  <si>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</si>
  <si>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</si>
  <si>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</si>
  <si>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</si>
  <si>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</si>
  <si>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</si>
  <si>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</si>
  <si>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</si>
  <si>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</si>
  <si>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</si>
  <si>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</si>
  <si>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</si>
  <si>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</si>
  <si>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</si>
  <si>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</si>
  <si>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</si>
  <si>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</si>
  <si>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</si>
  <si>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</si>
  <si>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</si>
  <si>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</si>
  <si>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</si>
  <si>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</si>
  <si>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</si>
  <si>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</si>
  <si>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</si>
  <si>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</si>
  <si>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</si>
  <si>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</si>
  <si>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</si>
  <si>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</si>
  <si>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</si>
  <si>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</si>
  <si>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</si>
  <si>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</si>
  <si>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</si>
  <si>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</si>
  <si>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</si>
  <si>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</si>
  <si>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</si>
  <si>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</si>
  <si>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</si>
  <si>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</si>
  <si>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</si>
  <si>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</si>
  <si>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</si>
  <si>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</si>
  <si>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</si>
  <si>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</si>
  <si>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</si>
  <si>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</si>
  <si>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</si>
  <si>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</si>
  <si>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</si>
  <si>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</si>
  <si>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</si>
  <si>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</si>
  <si>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</si>
  <si>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</si>
  <si>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</si>
  <si>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</si>
  <si>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</si>
  <si>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</si>
  <si>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</si>
  <si>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</si>
  <si>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</si>
  <si>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</si>
  <si>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</si>
  <si>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</si>
  <si>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</si>
  <si>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</si>
  <si>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</si>
  <si>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</si>
  <si>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</si>
  <si>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</si>
  <si>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</si>
  <si>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</si>
  <si>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</si>
  <si>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</si>
  <si>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</si>
  <si>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</si>
  <si>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</si>
  <si>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</si>
  <si>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</si>
  <si>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</si>
  <si>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</si>
  <si>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</si>
  <si>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</si>
  <si>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</si>
  <si>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</si>
  <si>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</si>
  <si>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</si>
  <si>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</si>
  <si>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</si>
  <si>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</si>
  <si>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</si>
  <si>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</si>
  <si>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</si>
  <si>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</si>
  <si>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</si>
  <si>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</si>
  <si>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</si>
  <si>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</si>
  <si>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</si>
  <si>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</si>
  <si>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</si>
  <si>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</si>
  <si>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</si>
  <si>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</si>
  <si>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</si>
  <si>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</si>
  <si>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</si>
  <si>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</si>
  <si>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</si>
  <si>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</si>
  <si>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</si>
  <si>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</si>
  <si>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</si>
  <si>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</si>
  <si>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</si>
  <si>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</si>
  <si>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</si>
  <si>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</si>
  <si>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</si>
  <si>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</si>
  <si>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</si>
  <si>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</si>
  <si>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</si>
  <si>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</si>
  <si>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</si>
  <si>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</si>
  <si>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</si>
  <si>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</si>
  <si>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</si>
  <si>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</si>
  <si>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</si>
  <si>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</si>
  <si>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</si>
  <si>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</si>
  <si>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</si>
  <si>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</si>
  <si>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</si>
  <si>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</si>
  <si>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</si>
  <si>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</si>
  <si>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</si>
  <si>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</si>
  <si>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</si>
  <si>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</si>
  <si>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</si>
  <si>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</si>
  <si>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</si>
  <si>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</si>
  <si>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</si>
  <si>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</si>
  <si>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</si>
  <si>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</si>
  <si>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</si>
  <si>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</si>
  <si>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</si>
  <si>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</si>
  <si>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</si>
  <si>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</si>
  <si>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</si>
  <si>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</si>
  <si>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</si>
  <si>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</si>
  <si>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</si>
  <si>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</si>
  <si>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</si>
  <si>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</si>
  <si>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</si>
  <si>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</si>
  <si>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</si>
  <si>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</si>
  <si>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</si>
  <si>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</si>
  <si>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</si>
  <si>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</si>
  <si>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</si>
  <si>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</si>
  <si>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</si>
  <si>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</si>
  <si>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</si>
  <si>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</si>
  <si>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</si>
  <si>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</si>
  <si>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</si>
  <si>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</si>
  <si>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</si>
  <si>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</si>
  <si>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</si>
  <si>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</si>
  <si>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</si>
  <si>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</si>
  <si>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</si>
  <si>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</si>
  <si>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</si>
  <si>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</si>
  <si>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</si>
  <si>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</si>
  <si>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</si>
  <si>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</si>
  <si>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</si>
  <si>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</si>
  <si>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</si>
  <si>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</si>
  <si>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</si>
  <si>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</si>
  <si>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</si>
  <si>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</si>
  <si>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</si>
  <si>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</si>
  <si>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</si>
  <si>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</si>
  <si>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</si>
  <si>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</si>
  <si>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</si>
  <si>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</si>
  <si>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</si>
  <si>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</si>
  <si>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</si>
  <si>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</si>
  <si>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</si>
  <si>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</si>
  <si>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</si>
  <si>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</si>
  <si>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</si>
  <si>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</si>
  <si>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</si>
  <si>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</si>
  <si>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</si>
  <si>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</si>
  <si>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</si>
  <si>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</si>
  <si>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</si>
  <si>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</si>
  <si>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</si>
  <si>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</si>
  <si>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</si>
  <si>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</si>
  <si>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</si>
  <si>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</si>
  <si>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</si>
  <si>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</si>
  <si>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</si>
  <si>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</si>
  <si>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</si>
  <si>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</si>
  <si>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</si>
  <si>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</si>
  <si>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</si>
  <si>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</si>
  <si>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</si>
  <si>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</si>
  <si>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</si>
  <si>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</si>
  <si>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</si>
  <si>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</si>
  <si>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</si>
  <si>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</si>
  <si>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</si>
  <si>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</si>
  <si>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</si>
  <si>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</si>
  <si>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</si>
  <si>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</si>
  <si>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</si>
  <si>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</si>
  <si>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</si>
  <si>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</si>
  <si>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</si>
  <si>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</si>
  <si>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</si>
  <si>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</si>
  <si>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</si>
  <si>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</si>
  <si>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</si>
  <si>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</si>
  <si>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</si>
  <si>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</si>
  <si>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</si>
  <si>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</si>
  <si>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</si>
  <si>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</si>
  <si>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</si>
  <si>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</si>
  <si>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</si>
  <si>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</si>
  <si>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</si>
  <si>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</si>
  <si>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</si>
  <si>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</si>
  <si>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</si>
  <si>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</si>
  <si>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</si>
  <si>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</si>
  <si>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</si>
  <si>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</si>
  <si>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</si>
  <si>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</si>
  <si>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</si>
  <si>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</si>
  <si>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</si>
  <si>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</si>
  <si>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</si>
  <si>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</si>
  <si>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</si>
  <si>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</si>
  <si>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</si>
  <si>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</si>
  <si>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</si>
  <si>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</si>
  <si>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</si>
  <si>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</si>
  <si>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</si>
  <si>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</si>
  <si>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</si>
  <si>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</si>
  <si>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</si>
  <si>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</si>
  <si>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</si>
  <si>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</si>
  <si>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</si>
  <si>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</si>
  <si>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</si>
  <si>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</si>
  <si>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</si>
  <si>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</si>
  <si>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</si>
  <si>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</si>
  <si>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</si>
  <si>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</si>
  <si>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</si>
  <si>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</si>
  <si>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</si>
  <si>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</si>
  <si>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</si>
  <si>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</si>
  <si>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</si>
  <si>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</si>
  <si>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</si>
  <si>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</si>
  <si>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</si>
  <si>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</si>
  <si>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</si>
  <si>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</si>
  <si>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</si>
  <si>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</si>
  <si>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</si>
  <si>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</si>
  <si>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</si>
  <si>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</si>
  <si>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</si>
  <si>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</si>
  <si>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</si>
  <si>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</si>
  <si>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</si>
  <si>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</si>
  <si>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</si>
  <si>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</si>
  <si>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</si>
  <si>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</si>
  <si>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</si>
  <si>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</si>
  <si>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</si>
  <si>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</si>
  <si>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</si>
  <si>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</si>
  <si>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</si>
  <si>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</si>
  <si>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</si>
  <si>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</si>
  <si>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</si>
  <si>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</si>
  <si>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</si>
  <si>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</si>
  <si>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</si>
  <si>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</si>
  <si>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</si>
  <si>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</si>
  <si>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</si>
  <si>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</si>
  <si>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</si>
  <si>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</si>
  <si>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</si>
  <si>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</si>
  <si>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</si>
  <si>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</si>
  <si>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</si>
  <si>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</si>
  <si>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</si>
  <si>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</si>
  <si>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</si>
  <si>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</si>
  <si>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</si>
  <si>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</si>
  <si>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</si>
  <si>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</si>
  <si>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</si>
  <si>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</si>
  <si>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</si>
  <si>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</si>
  <si>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</si>
  <si>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</si>
  <si>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</si>
  <si>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</si>
  <si>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</si>
  <si>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</si>
  <si>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</si>
  <si>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</si>
  <si>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</si>
  <si>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</si>
  <si>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</si>
  <si>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</si>
  <si>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</si>
  <si>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</si>
  <si>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</si>
  <si>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</si>
  <si>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</si>
  <si>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</si>
  <si>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</si>
  <si>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</si>
  <si>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</si>
  <si>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</si>
  <si>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</si>
  <si>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</si>
  <si>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</si>
  <si>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</si>
  <si>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</si>
  <si>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</si>
  <si>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</si>
  <si>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</si>
  <si>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</si>
  <si>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</si>
  <si>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</si>
  <si>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</si>
  <si>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</si>
  <si>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</si>
  <si>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</si>
  <si>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</si>
  <si>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</si>
  <si>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</si>
  <si>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</si>
  <si>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</si>
  <si>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</si>
  <si>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</si>
  <si>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</si>
  <si>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</si>
  <si>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</si>
  <si>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</si>
  <si>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</si>
  <si>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</si>
  <si>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</si>
  <si>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</si>
  <si>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</si>
  <si>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</si>
  <si>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</si>
  <si>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</si>
  <si>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</si>
  <si>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</si>
  <si>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</si>
  <si>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</si>
  <si>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</si>
  <si>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</si>
  <si>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</si>
  <si>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</si>
  <si>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</si>
  <si>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</si>
  <si>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</si>
  <si>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</si>
  <si>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</si>
  <si>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</si>
  <si>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</si>
  <si>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</si>
  <si>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</si>
  <si>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</si>
  <si>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</si>
  <si>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</si>
  <si>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</si>
  <si>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</si>
  <si>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</si>
  <si>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</si>
  <si>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</si>
  <si>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</si>
  <si>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</si>
  <si>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</si>
  <si>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</si>
  <si>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</si>
  <si>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</si>
  <si>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</si>
  <si>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</si>
  <si>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</si>
  <si>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</si>
  <si>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</si>
  <si>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</si>
  <si>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</si>
  <si>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</si>
  <si>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</si>
  <si>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</si>
  <si>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</si>
  <si>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</si>
  <si>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</si>
  <si>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</si>
  <si>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</si>
  <si>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</si>
  <si>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</si>
  <si>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</si>
  <si>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</si>
  <si>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</si>
  <si>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</si>
  <si>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</si>
  <si>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</si>
  <si>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</si>
  <si>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</si>
  <si>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</si>
  <si>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</si>
  <si>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</si>
  <si>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</si>
  <si>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</si>
  <si>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</si>
  <si>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</si>
  <si>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</si>
  <si>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</si>
  <si>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</si>
  <si>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</si>
  <si>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</si>
  <si>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</si>
  <si>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</si>
  <si>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</si>
  <si>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</si>
  <si>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</si>
  <si>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</si>
  <si>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</si>
  <si>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</si>
  <si>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</si>
  <si>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</si>
  <si>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</si>
  <si>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</si>
  <si>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</si>
  <si>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</si>
  <si>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</si>
  <si>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</si>
  <si>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</si>
  <si>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</si>
  <si>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</si>
  <si>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</si>
  <si>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</si>
  <si>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</si>
  <si>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</si>
  <si>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</si>
  <si>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</si>
  <si>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</si>
  <si>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</si>
  <si>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</si>
  <si>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</si>
  <si>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</si>
  <si>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</si>
  <si>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</si>
  <si>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</si>
  <si>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</si>
  <si>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</si>
  <si>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</si>
  <si>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</si>
  <si>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</si>
  <si>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</si>
  <si>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</si>
  <si>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</si>
  <si>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</si>
  <si>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</si>
  <si>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</si>
  <si>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</si>
  <si>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</si>
  <si>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</si>
  <si>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</si>
  <si>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</si>
  <si>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</si>
  <si>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</si>
  <si>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</si>
  <si>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</si>
  <si>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</si>
  <si>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</si>
  <si>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</si>
  <si>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</si>
  <si>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</si>
  <si>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</si>
  <si>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</si>
  <si>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</si>
  <si>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</si>
  <si>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</si>
  <si>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</si>
  <si>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</si>
  <si>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</si>
  <si>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</si>
  <si>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</si>
  <si>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</si>
  <si>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</si>
  <si>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</si>
  <si>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</si>
  <si>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</si>
  <si>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</si>
  <si>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</si>
  <si>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</si>
  <si>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</si>
  <si>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</si>
  <si>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</si>
  <si>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</si>
  <si>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</si>
  <si>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</si>
  <si>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</si>
  <si>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</si>
  <si>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</si>
  <si>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</si>
  <si>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</si>
  <si>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</si>
  <si>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</si>
  <si>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</si>
  <si>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</si>
  <si>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</si>
  <si>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</si>
  <si>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</si>
  <si>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</si>
  <si>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</si>
  <si>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</si>
  <si>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</si>
  <si>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</si>
  <si>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</si>
  <si>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</si>
  <si>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</si>
  <si>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</si>
  <si>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</si>
  <si>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</si>
  <si>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</si>
  <si>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</si>
  <si>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</si>
  <si>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</si>
  <si>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</si>
  <si>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</si>
  <si>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</si>
  <si>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</si>
  <si>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</si>
  <si>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</si>
  <si>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</si>
  <si>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</si>
  <si>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</si>
  <si>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</si>
  <si>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</si>
  <si>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</si>
  <si>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</si>
  <si>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</si>
  <si>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</si>
  <si>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</si>
  <si>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</si>
  <si>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</si>
  <si>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</si>
  <si>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</si>
  <si>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</si>
  <si>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</si>
  <si>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</si>
  <si>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</si>
  <si>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</si>
  <si>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</si>
  <si>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</si>
  <si>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</si>
  <si>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</si>
  <si>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</si>
  <si>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</si>
  <si>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</si>
  <si>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</si>
  <si>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</si>
  <si>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</si>
  <si>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</si>
  <si>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</si>
  <si>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</si>
  <si>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</si>
  <si>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</si>
  <si>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</si>
  <si>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</si>
  <si>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</si>
  <si>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</si>
  <si>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</si>
  <si>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</si>
  <si>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</si>
  <si>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</si>
  <si>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</si>
  <si>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</si>
  <si>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</si>
  <si>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</si>
  <si>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</si>
  <si>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</si>
  <si>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</si>
  <si>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</si>
  <si>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</si>
  <si>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</si>
  <si>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</si>
  <si>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</si>
  <si>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</si>
  <si>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</si>
  <si>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</si>
  <si>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</si>
  <si>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</si>
  <si>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</si>
  <si>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</si>
  <si>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</si>
  <si>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</si>
  <si>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</si>
  <si>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</si>
  <si>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</si>
  <si>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</si>
  <si>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</si>
  <si>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</si>
  <si>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</si>
  <si>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</si>
  <si>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</si>
  <si>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</si>
  <si>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</si>
  <si>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</si>
  <si>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</si>
  <si>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</si>
  <si>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</si>
  <si>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</si>
  <si>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</si>
  <si>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</si>
  <si>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</si>
  <si>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</si>
  <si>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</si>
  <si>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</si>
  <si>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</si>
  <si>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</si>
  <si>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</si>
  <si>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</si>
  <si>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</si>
  <si>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</si>
  <si>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</si>
  <si>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</si>
  <si>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</si>
  <si>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</si>
  <si>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</si>
  <si>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</si>
  <si>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</si>
  <si>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</si>
  <si>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</si>
  <si>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</si>
  <si>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</si>
  <si>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</si>
  <si>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</si>
  <si>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</si>
  <si>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</si>
  <si>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</si>
  <si>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</si>
  <si>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</si>
  <si>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</si>
  <si>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</si>
  <si>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</si>
  <si>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</si>
  <si>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</si>
  <si>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</si>
  <si>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</si>
  <si>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</si>
  <si>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</si>
  <si>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</si>
  <si>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</si>
  <si>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</si>
  <si>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</si>
  <si>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</si>
  <si>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</si>
  <si>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</si>
  <si>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</si>
  <si>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</si>
  <si>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</si>
  <si>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</si>
  <si>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</si>
  <si>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</si>
  <si>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</si>
  <si>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</si>
  <si>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</si>
  <si>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</si>
  <si>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</si>
  <si>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</si>
  <si>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</si>
  <si>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</si>
  <si>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</si>
  <si>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</si>
  <si>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</si>
  <si>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</si>
  <si>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</si>
  <si>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</si>
  <si>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</si>
  <si>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</si>
  <si>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</si>
  <si>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</si>
  <si>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</si>
  <si>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</si>
  <si>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</si>
  <si>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</si>
  <si>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</si>
  <si>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</si>
  <si>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</si>
  <si>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</si>
  <si>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</si>
  <si>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</si>
  <si>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</si>
  <si>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</si>
  <si>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</si>
  <si>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</si>
  <si>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</si>
  <si>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</si>
  <si>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</si>
  <si>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</si>
  <si>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</si>
  <si>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</si>
  <si>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</si>
  <si>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</si>
  <si>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</si>
  <si>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</si>
  <si>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</si>
  <si>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</si>
  <si>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</si>
  <si>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</si>
  <si>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</si>
  <si>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</si>
  <si>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</si>
  <si>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</si>
  <si>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</si>
  <si>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</si>
  <si>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</si>
  <si>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</si>
  <si>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</si>
  <si>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</si>
  <si>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</si>
  <si>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</si>
  <si>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</si>
  <si>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</si>
  <si>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</si>
  <si>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</si>
  <si>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</si>
  <si>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</si>
  <si>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</si>
  <si>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</si>
  <si>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</si>
  <si>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</si>
  <si>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</si>
  <si>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</si>
  <si>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</si>
  <si>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</si>
  <si>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</si>
  <si>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</si>
  <si>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</si>
  <si>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</si>
  <si>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</si>
  <si>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</si>
  <si>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</si>
  <si>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</si>
  <si>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</si>
  <si>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</si>
  <si>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</si>
  <si>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</si>
  <si>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</si>
  <si>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</si>
  <si>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</si>
  <si>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</si>
  <si>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</si>
  <si>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</si>
  <si>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</si>
  <si>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</si>
  <si>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</si>
  <si>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</si>
  <si>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</si>
  <si>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</si>
  <si>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</si>
  <si>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</si>
  <si>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</si>
  <si>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</si>
  <si>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</si>
  <si>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</si>
  <si>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</si>
  <si>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</si>
  <si>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</si>
  <si>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</si>
  <si>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</si>
  <si>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</si>
  <si>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</si>
  <si>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</si>
  <si>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</si>
  <si>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</si>
  <si>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</si>
  <si>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</si>
  <si>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</si>
  <si>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</si>
  <si>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</si>
  <si>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</si>
  <si>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</si>
  <si>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</si>
  <si>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</si>
  <si>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</si>
  <si>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</si>
  <si>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</si>
  <si>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</si>
  <si>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</si>
  <si>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</si>
  <si>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</si>
  <si>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</si>
  <si>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</si>
  <si>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</si>
  <si>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</si>
  <si>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</si>
  <si>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</si>
  <si>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</si>
  <si>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</si>
  <si>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</si>
  <si>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</si>
  <si>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</si>
  <si>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</si>
  <si>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</si>
  <si>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</si>
  <si>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</si>
  <si>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</si>
  <si>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</si>
  <si>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</si>
  <si>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</si>
  <si>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</si>
  <si>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</si>
  <si>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</si>
  <si>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</si>
  <si>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</si>
  <si>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</si>
  <si>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</si>
  <si>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</si>
  <si>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</si>
  <si>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</si>
  <si>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</si>
  <si>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</si>
  <si>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</si>
  <si>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</si>
  <si>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</si>
  <si>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</si>
  <si>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</si>
  <si>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</si>
  <si>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</si>
  <si>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</si>
  <si>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</si>
  <si>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</si>
  <si>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</si>
  <si>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</si>
  <si>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</si>
  <si>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</si>
  <si>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</si>
  <si>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</si>
  <si>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</si>
  <si>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</si>
  <si>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</si>
  <si>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</si>
  <si>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</si>
  <si>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</si>
  <si>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</si>
  <si>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</si>
  <si>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</si>
  <si>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</si>
  <si>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</si>
  <si>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</si>
  <si>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</si>
  <si>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</si>
  <si>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</si>
  <si>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</si>
  <si>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</si>
  <si>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</si>
  <si>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</si>
  <si>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</si>
  <si>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</si>
  <si>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</si>
  <si>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</si>
  <si>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</si>
  <si>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</si>
  <si>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</si>
  <si>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</si>
  <si>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</si>
  <si>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</si>
  <si>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</si>
  <si>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</si>
  <si>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</si>
  <si>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</si>
  <si>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</si>
  <si>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</si>
  <si>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</si>
  <si>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</si>
  <si>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</si>
  <si>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</si>
  <si>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</si>
  <si>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</si>
  <si>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</si>
  <si>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</si>
  <si>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</si>
  <si>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</si>
  <si>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</si>
  <si>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</si>
  <si>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</si>
  <si>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</si>
  <si>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</si>
  <si>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</si>
  <si>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</si>
  <si>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</si>
  <si>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</si>
  <si>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</si>
  <si>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</si>
  <si>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</si>
  <si>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</si>
  <si>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</si>
  <si>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</si>
  <si>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</si>
  <si>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</si>
  <si>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</si>
  <si>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</si>
  <si>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</si>
  <si>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</si>
  <si>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</si>
  <si>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</si>
  <si>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</si>
  <si>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</si>
  <si>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</si>
  <si>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</si>
  <si>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</si>
  <si>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</si>
  <si>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</si>
  <si>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</si>
  <si>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</si>
  <si>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</si>
  <si>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</si>
  <si>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</si>
  <si>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</si>
  <si>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</si>
  <si>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</si>
  <si>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</si>
  <si>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</si>
  <si>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</si>
  <si>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</si>
  <si>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</si>
  <si>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</si>
  <si>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</si>
  <si>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</si>
  <si>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</si>
  <si>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</si>
  <si>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</si>
  <si>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</si>
  <si>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</si>
  <si>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</si>
  <si>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</si>
  <si>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</si>
  <si>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</si>
  <si>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</si>
  <si>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</si>
  <si>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</si>
  <si>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</si>
  <si>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</si>
  <si>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</si>
  <si>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</si>
  <si>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</si>
  <si>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</si>
  <si>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</si>
  <si>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</si>
  <si>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</si>
  <si>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</si>
  <si>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</si>
  <si>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</si>
  <si>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</si>
  <si>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</si>
  <si>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</si>
  <si>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</si>
  <si>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</si>
  <si>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</si>
  <si>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</si>
  <si>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</si>
  <si>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</si>
  <si>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</si>
  <si>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</si>
  <si>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</si>
  <si>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</si>
  <si>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</si>
  <si>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</si>
  <si>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</si>
  <si>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</si>
  <si>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</si>
  <si>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</si>
  <si>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</si>
  <si>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</si>
  <si>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</si>
  <si>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</si>
  <si>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</si>
  <si>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</si>
  <si>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</si>
  <si>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</si>
  <si>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</si>
  <si>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</si>
  <si>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</si>
  <si>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</si>
  <si>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</si>
  <si>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</si>
  <si>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</si>
  <si>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</si>
  <si>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</si>
  <si>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</si>
  <si>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</si>
  <si>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</si>
  <si>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</si>
  <si>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</si>
  <si>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</si>
  <si>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</si>
  <si>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</si>
  <si>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</si>
  <si>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</si>
  <si>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</si>
  <si>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</si>
  <si>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</si>
  <si>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</si>
  <si>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</si>
  <si>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</si>
  <si>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</si>
  <si>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</si>
  <si>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</si>
  <si>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</si>
  <si>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</si>
  <si>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</si>
  <si>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</si>
  <si>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</si>
  <si>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</si>
  <si>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</si>
  <si>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</si>
  <si>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</si>
  <si>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</si>
  <si>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</si>
  <si>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</si>
  <si>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</si>
  <si>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</si>
  <si>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</si>
  <si>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</si>
  <si>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</si>
  <si>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</si>
  <si>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</si>
  <si>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</si>
  <si>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</si>
  <si>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</si>
  <si>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</si>
  <si>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</si>
  <si>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</si>
  <si>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</si>
  <si>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</si>
  <si>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</si>
  <si>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</si>
  <si>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</si>
  <si>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</si>
  <si>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</si>
  <si>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</si>
  <si>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</si>
  <si>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</si>
  <si>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</si>
  <si>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</si>
  <si>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</si>
  <si>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</si>
  <si>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</si>
  <si>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</si>
  <si>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</si>
  <si>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</si>
  <si>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</si>
  <si>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</si>
  <si>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</si>
  <si>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</si>
  <si>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</si>
  <si>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</si>
  <si>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</si>
  <si>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</si>
  <si>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</si>
  <si>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</si>
  <si>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</si>
  <si>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</si>
  <si>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</si>
  <si>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</si>
  <si>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</si>
  <si>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</si>
  <si>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</si>
  <si>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</si>
  <si>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</si>
  <si>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</si>
  <si>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</si>
  <si>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</si>
  <si>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</si>
  <si>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</si>
  <si>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</si>
  <si>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</si>
  <si>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</si>
  <si>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</si>
  <si>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</si>
  <si>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</si>
  <si>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</si>
  <si>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</si>
  <si>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</si>
  <si>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</si>
  <si>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</si>
  <si>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</si>
  <si>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</si>
  <si>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</si>
  <si>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</si>
  <si>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</si>
  <si>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</si>
  <si>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</si>
  <si>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</si>
  <si>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</si>
  <si>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</si>
  <si>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</si>
  <si>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</si>
  <si>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</si>
  <si>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</si>
  <si>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</si>
  <si>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</si>
  <si>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</si>
  <si>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</si>
  <si>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</si>
  <si>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</si>
  <si>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</si>
  <si>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</si>
  <si>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</si>
  <si>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</si>
  <si>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</si>
  <si>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</si>
  <si>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</si>
  <si>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</si>
  <si>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</si>
  <si>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</si>
  <si>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</si>
  <si>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</si>
  <si>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</si>
  <si>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</si>
  <si>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</si>
  <si>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</si>
  <si>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</si>
  <si>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</si>
  <si>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</si>
  <si>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</si>
  <si>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</si>
  <si>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</si>
  <si>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</si>
  <si>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</si>
  <si>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</si>
  <si>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</si>
  <si>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</si>
  <si>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</si>
  <si>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</si>
  <si>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</si>
  <si>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</si>
  <si>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</si>
  <si>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</si>
  <si>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</si>
  <si>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</si>
  <si>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</si>
  <si>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</si>
  <si>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</si>
  <si>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</si>
  <si>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</si>
  <si>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</si>
  <si>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</si>
  <si>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</si>
  <si>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</si>
  <si>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</si>
  <si>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</si>
  <si>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</si>
  <si>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</si>
  <si>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</si>
  <si>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</si>
  <si>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</si>
  <si>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</si>
  <si>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</si>
  <si>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</si>
  <si>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</si>
  <si>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</si>
  <si>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</si>
  <si>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</si>
  <si>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</si>
  <si>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</si>
  <si>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</si>
  <si>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</si>
  <si>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</si>
  <si>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</si>
  <si>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</si>
  <si>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</si>
  <si>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</si>
  <si>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</si>
  <si>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</si>
  <si>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</si>
  <si>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</si>
  <si>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</si>
  <si>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</si>
  <si>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</si>
  <si>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</si>
  <si>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</si>
  <si>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</si>
  <si>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</si>
  <si>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</si>
  <si>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</si>
  <si>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</si>
  <si>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</si>
  <si>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</si>
  <si>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</si>
  <si>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</si>
  <si>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</si>
  <si>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</si>
  <si>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</si>
  <si>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</si>
  <si>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</si>
  <si>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</si>
  <si>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</si>
  <si>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</si>
  <si>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</si>
  <si>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</si>
  <si>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</si>
  <si>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</si>
  <si>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</si>
  <si>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</si>
  <si>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</si>
  <si>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</si>
  <si>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</si>
  <si>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</si>
  <si>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</si>
  <si>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</si>
  <si>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</si>
  <si>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</si>
  <si>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</si>
  <si>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</si>
  <si>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</si>
  <si>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</si>
  <si>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</si>
  <si>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</si>
  <si>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</si>
  <si>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</si>
  <si>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</si>
  <si>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</si>
  <si>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</si>
  <si>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</si>
  <si>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</si>
  <si>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</si>
  <si>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</si>
  <si>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</si>
  <si>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</si>
  <si>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</si>
  <si>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</si>
  <si>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</si>
  <si>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</si>
  <si>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</si>
  <si>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</si>
  <si>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</si>
  <si>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</si>
  <si>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</si>
  <si>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</si>
  <si>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</si>
  <si>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</si>
  <si>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</si>
  <si>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</si>
  <si>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</si>
  <si>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</si>
  <si>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</si>
  <si>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</si>
  <si>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</si>
  <si>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</si>
  <si>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</si>
  <si>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</si>
  <si>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</si>
  <si>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</si>
  <si>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</si>
  <si>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</si>
  <si>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</si>
  <si>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</si>
  <si>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</si>
  <si>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</si>
  <si>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</si>
  <si>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</si>
  <si>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</si>
  <si>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</si>
  <si>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</si>
  <si>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</si>
  <si>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</si>
  <si>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</si>
  <si>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</si>
  <si>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</si>
  <si>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</si>
  <si>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</si>
  <si>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</si>
  <si>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</si>
  <si>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</si>
  <si>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</si>
  <si>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</si>
  <si>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</si>
  <si>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</si>
  <si>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</si>
  <si>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</si>
  <si>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</si>
  <si>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</si>
  <si>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</si>
  <si>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</si>
  <si>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</si>
  <si>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</si>
  <si>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</si>
  <si>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</si>
  <si>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</si>
  <si>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</si>
  <si>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</si>
  <si>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</si>
  <si>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</si>
  <si>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</si>
  <si>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</si>
  <si>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</si>
  <si>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</si>
  <si>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</si>
  <si>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</si>
  <si>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</si>
  <si>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</si>
  <si>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</si>
  <si>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</si>
  <si>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</si>
  <si>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</si>
  <si>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</si>
  <si>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</si>
  <si>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</si>
  <si>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</si>
  <si>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</si>
  <si>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</si>
  <si>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</si>
  <si>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</si>
  <si>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</si>
  <si>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</si>
  <si>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</si>
  <si>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</si>
  <si>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</si>
  <si>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</si>
  <si>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</si>
  <si>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</si>
  <si>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</si>
  <si>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</si>
  <si>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</si>
  <si>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</si>
  <si>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</si>
  <si>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</si>
  <si>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</si>
  <si>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</si>
  <si>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</si>
  <si>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</si>
  <si>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</si>
  <si>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</si>
  <si>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</si>
  <si>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</si>
  <si>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</si>
  <si>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</si>
  <si>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</si>
  <si>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</si>
  <si>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</si>
  <si>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</si>
  <si>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</si>
  <si>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</si>
  <si>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</si>
  <si>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</si>
  <si>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</si>
  <si>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</si>
  <si>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</si>
  <si>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</si>
  <si>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</si>
  <si>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</si>
  <si>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</si>
  <si>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</si>
  <si>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</si>
  <si>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</si>
  <si>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</si>
  <si>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</si>
  <si>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</si>
  <si>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</si>
  <si>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</si>
  <si>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</si>
  <si>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</si>
  <si>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</si>
  <si>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</si>
  <si>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</si>
  <si>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</si>
  <si>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</si>
  <si>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</si>
  <si>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</si>
  <si>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</si>
  <si>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</si>
  <si>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</si>
  <si>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</si>
  <si>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</si>
  <si>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</si>
  <si>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</si>
  <si>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</si>
  <si>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</si>
  <si>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</si>
  <si>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</si>
  <si>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</si>
  <si>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</si>
  <si>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</si>
  <si>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</si>
  <si>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</si>
  <si>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</si>
  <si>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</si>
  <si>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</si>
  <si>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</si>
  <si>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</si>
  <si>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</si>
  <si>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</si>
  <si>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</si>
  <si>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</si>
  <si>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</si>
  <si>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</si>
  <si>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</si>
  <si>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</si>
  <si>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</si>
  <si>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</si>
  <si>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</si>
  <si>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</si>
  <si>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</si>
  <si>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</si>
  <si>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</si>
  <si>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</si>
  <si>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</si>
  <si>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</si>
  <si>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</si>
  <si>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</si>
  <si>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</si>
  <si>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</si>
  <si>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</si>
  <si>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</si>
  <si>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</si>
  <si>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</si>
  <si>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</si>
  <si>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</si>
  <si>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</si>
  <si>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</si>
  <si>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</si>
  <si>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</si>
  <si>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</si>
  <si>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</si>
  <si>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</si>
  <si>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</si>
  <si>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</si>
  <si>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</si>
  <si>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</si>
  <si>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</si>
  <si>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</si>
  <si>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</si>
  <si>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</si>
  <si>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</si>
  <si>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</si>
  <si>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</si>
  <si>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</si>
  <si>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</si>
  <si>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</si>
  <si>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</si>
  <si>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</si>
  <si>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</si>
  <si>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</si>
  <si>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</si>
  <si>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</si>
  <si>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</si>
  <si>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</si>
  <si>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</si>
  <si>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</si>
  <si>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</si>
  <si>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</si>
  <si>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</si>
  <si>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</si>
  <si>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</si>
  <si>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</si>
  <si>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</si>
  <si>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</si>
  <si>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</si>
  <si>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</si>
  <si>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</si>
  <si>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</si>
  <si>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</si>
  <si>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</si>
  <si>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</si>
  <si>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</si>
  <si>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</si>
  <si>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</si>
  <si>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</si>
  <si>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</si>
  <si>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</si>
  <si>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</si>
  <si>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</si>
  <si>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</si>
  <si>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</si>
  <si>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</si>
  <si>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</si>
  <si>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</si>
  <si>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</si>
  <si>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</si>
  <si>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</si>
  <si>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</si>
  <si>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</si>
  <si>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</si>
  <si>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</si>
  <si>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</si>
  <si>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</si>
  <si>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</si>
  <si>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</si>
  <si>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</si>
  <si>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</si>
  <si>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</si>
  <si>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</si>
  <si>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</si>
  <si>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</si>
  <si>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</si>
  <si>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</si>
  <si>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</si>
  <si>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</si>
  <si>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</si>
  <si>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</si>
  <si>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</si>
  <si>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</si>
  <si>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</si>
  <si>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</si>
  <si>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</si>
  <si>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</si>
  <si>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</si>
  <si>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</si>
  <si>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</si>
  <si>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</si>
  <si>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</si>
  <si>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</si>
  <si>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</si>
  <si>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</si>
  <si>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</si>
  <si>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</si>
  <si>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</si>
  <si>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</si>
  <si>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</si>
  <si>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</si>
  <si>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</si>
  <si>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</si>
  <si>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</si>
  <si>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</si>
  <si>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</si>
  <si>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</si>
  <si>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</si>
  <si>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</si>
  <si>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</si>
  <si>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</si>
  <si>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</si>
  <si>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</si>
  <si>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</si>
  <si>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</si>
  <si>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</si>
  <si>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</si>
  <si>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</si>
  <si>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</si>
  <si>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</si>
  <si>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</si>
  <si>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</si>
  <si>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</si>
  <si>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</si>
  <si>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</si>
  <si>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</si>
  <si>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</si>
  <si>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</si>
  <si>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</si>
  <si>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</si>
  <si>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</si>
  <si>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</si>
  <si>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</si>
  <si>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</si>
  <si>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</si>
  <si>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</si>
  <si>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</si>
  <si>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</si>
  <si>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</si>
  <si>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</si>
  <si>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</si>
  <si>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</si>
  <si>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</si>
  <si>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</si>
  <si>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</si>
  <si>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</si>
  <si>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</si>
  <si>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</si>
  <si>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</si>
  <si>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</si>
  <si>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</si>
  <si>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</si>
  <si>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</si>
  <si>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</si>
  <si>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</si>
  <si>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</si>
  <si>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</si>
  <si>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</si>
  <si>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</si>
  <si>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</si>
  <si>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</si>
  <si>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</si>
  <si>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</si>
  <si>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</si>
  <si>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</si>
  <si>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</si>
  <si>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</si>
  <si>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</si>
  <si>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</si>
  <si>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</si>
  <si>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</si>
  <si>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</si>
  <si>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</si>
  <si>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</si>
  <si>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</si>
  <si>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</si>
  <si>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</si>
  <si>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</si>
  <si>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</si>
  <si>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</si>
  <si>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</si>
  <si>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</si>
  <si>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</si>
  <si>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</si>
  <si>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</si>
  <si>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</si>
  <si>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</si>
  <si>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</si>
  <si>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</si>
  <si>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</si>
  <si>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</si>
  <si>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</si>
  <si>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</si>
  <si>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</si>
  <si>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</si>
  <si>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</si>
  <si>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</si>
  <si>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</si>
  <si>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</si>
  <si>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</si>
  <si>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</si>
  <si>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</si>
  <si>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</si>
  <si>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</si>
  <si>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</si>
  <si>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</si>
  <si>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</si>
  <si>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</si>
  <si>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</si>
  <si>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</si>
  <si>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</si>
  <si>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</si>
  <si>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</si>
  <si>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</si>
  <si>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</si>
  <si>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</si>
  <si>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</si>
  <si>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</si>
  <si>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</si>
  <si>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</si>
  <si>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</si>
  <si>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</si>
  <si>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</si>
  <si>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</si>
  <si>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</si>
  <si>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</si>
  <si>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</si>
  <si>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</si>
  <si>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</si>
  <si>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</si>
  <si>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</si>
  <si>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</si>
  <si>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</si>
  <si>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</si>
  <si>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</si>
  <si>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</si>
  <si>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</si>
  <si>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</si>
  <si>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</si>
  <si>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</si>
  <si>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</si>
  <si>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</si>
  <si>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</si>
  <si>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</si>
  <si>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</si>
  <si>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</si>
  <si>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</si>
  <si>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</si>
  <si>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</si>
  <si>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</si>
  <si>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</si>
  <si>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</si>
  <si>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</si>
  <si>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</si>
  <si>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</si>
  <si>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</si>
  <si>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</si>
  <si>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</si>
  <si>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</si>
  <si>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</si>
  <si>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</si>
  <si>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</si>
  <si>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</si>
  <si>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</si>
  <si>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</si>
  <si>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</si>
  <si>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</si>
  <si>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</si>
  <si>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</si>
  <si>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</si>
  <si>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</si>
  <si>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</si>
  <si>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</si>
  <si>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</si>
  <si>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</si>
  <si>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</si>
  <si>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</si>
  <si>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</si>
  <si>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</si>
  <si>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</si>
  <si>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</si>
  <si>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</si>
  <si>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</si>
  <si>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</si>
  <si>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</si>
  <si>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</si>
  <si>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</si>
  <si>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</si>
  <si>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</si>
  <si>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</si>
  <si>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</si>
  <si>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</si>
  <si>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</si>
  <si>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</si>
  <si>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</si>
  <si>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</si>
  <si>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</si>
  <si>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</si>
  <si>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</si>
  <si>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</si>
  <si>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</si>
  <si>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</si>
  <si>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</si>
  <si>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</si>
  <si>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</si>
  <si>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</si>
  <si>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</si>
  <si>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</si>
  <si>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</si>
  <si>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</si>
  <si>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</si>
  <si>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</si>
  <si>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</si>
  <si>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</si>
  <si>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</si>
  <si>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</si>
  <si>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</si>
  <si>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</si>
  <si>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</si>
  <si>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</si>
  <si>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</si>
  <si>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</si>
  <si>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</si>
  <si>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</si>
  <si>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</si>
  <si>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</si>
  <si>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</si>
  <si>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</si>
  <si>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</si>
  <si>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</si>
  <si>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</si>
  <si>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</si>
  <si>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</si>
  <si>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</si>
  <si>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</si>
  <si>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</si>
  <si>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</si>
  <si>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</si>
  <si>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</si>
  <si>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</si>
  <si>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</si>
  <si>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</si>
  <si>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</si>
  <si>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</si>
  <si>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</si>
  <si>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</si>
  <si>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</si>
  <si>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</si>
  <si>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</si>
  <si>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</si>
  <si>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</si>
  <si>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</si>
  <si>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</si>
  <si>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</si>
  <si>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</si>
  <si>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</si>
  <si>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</si>
  <si>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</si>
  <si>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</si>
  <si>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</si>
  <si>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</si>
  <si>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</si>
  <si>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</si>
  <si>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</si>
  <si>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</si>
  <si>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</si>
  <si>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</si>
  <si>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</si>
  <si>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</si>
  <si>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</si>
  <si>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</si>
  <si>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</si>
  <si>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</si>
  <si>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</si>
  <si>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</si>
  <si>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</si>
  <si>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</si>
  <si>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</si>
  <si>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</si>
  <si>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</si>
  <si>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</si>
  <si>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</si>
  <si>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</si>
  <si>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</si>
  <si>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</si>
  <si>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</si>
  <si>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</si>
  <si>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</si>
  <si>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</si>
  <si>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</si>
  <si>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</si>
  <si>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</si>
  <si>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</si>
  <si>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</si>
  <si>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</si>
  <si>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</si>
  <si>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</si>
  <si>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</si>
  <si>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</si>
  <si>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</si>
  <si>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</si>
  <si>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</si>
  <si>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</si>
  <si>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</si>
  <si>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</si>
  <si>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</si>
  <si>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</si>
  <si>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</si>
  <si>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</si>
  <si>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</si>
  <si>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</si>
  <si>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</si>
  <si>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</si>
  <si>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</si>
  <si>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</si>
  <si>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</si>
  <si>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</si>
  <si>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</si>
  <si>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</si>
  <si>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</si>
  <si>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</si>
  <si>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</si>
  <si>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</si>
  <si>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</si>
  <si>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</si>
  <si>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</si>
  <si>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</si>
  <si>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</si>
  <si>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</si>
  <si>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</si>
  <si>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</si>
  <si>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</si>
  <si>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</si>
  <si>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</si>
  <si>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</si>
  <si>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</si>
  <si>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</si>
  <si>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</si>
  <si>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</si>
  <si>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</si>
  <si>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</si>
  <si>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</si>
  <si>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</si>
  <si>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</si>
  <si>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</si>
  <si>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</si>
  <si>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</si>
  <si>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</si>
  <si>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</si>
  <si>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</si>
  <si>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</si>
  <si>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</si>
  <si>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</si>
  <si>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</si>
  <si>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</si>
  <si>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</si>
  <si>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</si>
  <si>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</si>
  <si>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</si>
  <si>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</si>
  <si>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</si>
  <si>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</si>
  <si>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</si>
  <si>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</si>
  <si>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</si>
  <si>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</si>
  <si>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</si>
  <si>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</si>
  <si>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</si>
  <si>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</si>
  <si>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</si>
  <si>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</si>
  <si>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</si>
  <si>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</si>
  <si>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</si>
  <si>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</si>
  <si>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</si>
  <si>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</si>
  <si>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</si>
  <si>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</si>
  <si>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</si>
  <si>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</si>
  <si>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</si>
  <si>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</si>
  <si>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</si>
  <si>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</si>
  <si>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</si>
  <si>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</si>
  <si>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</si>
  <si>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</si>
  <si>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</si>
  <si>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</si>
  <si>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</si>
  <si>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</si>
  <si>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</si>
  <si>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</si>
  <si>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</si>
  <si>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</si>
  <si>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</si>
  <si>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</si>
  <si>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</si>
  <si>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</si>
  <si>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</si>
  <si>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</si>
  <si>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</si>
  <si>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</si>
  <si>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</si>
  <si>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</si>
  <si>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</si>
  <si>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</si>
  <si>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</si>
  <si>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</si>
  <si>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</si>
  <si>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</si>
  <si>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</si>
  <si>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</si>
  <si>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</si>
  <si>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</si>
  <si>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</si>
  <si>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</si>
  <si>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</si>
  <si>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</si>
  <si>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</si>
  <si>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</si>
  <si>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</si>
  <si>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</si>
  <si>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</si>
  <si>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</si>
  <si>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</si>
  <si>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</si>
  <si>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</si>
  <si>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</si>
  <si>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</si>
  <si>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</si>
  <si>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</si>
  <si>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</si>
  <si>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</si>
  <si>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</si>
  <si>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</si>
  <si>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</si>
  <si>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</si>
  <si>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</si>
  <si>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</si>
  <si>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</si>
  <si>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</si>
  <si>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</si>
  <si>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</si>
  <si>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</si>
  <si>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</si>
  <si>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</si>
  <si>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</si>
  <si>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</si>
  <si>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</si>
  <si>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</si>
  <si>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</si>
  <si>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</si>
  <si>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</si>
  <si>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</si>
  <si>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</si>
  <si>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</si>
  <si>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</si>
  <si>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</si>
  <si>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</si>
  <si>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</si>
  <si>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</si>
  <si>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</si>
  <si>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</si>
  <si>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</si>
  <si>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</si>
  <si>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</si>
  <si>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</si>
  <si>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</si>
  <si>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</si>
  <si>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</si>
  <si>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</si>
  <si>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</si>
  <si>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</si>
  <si>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</si>
  <si>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</si>
  <si>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</si>
  <si>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</si>
  <si>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</si>
  <si>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</si>
  <si>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</si>
  <si>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</si>
  <si>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</si>
  <si>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</si>
  <si>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</si>
  <si>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</si>
  <si>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</si>
  <si>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</si>
  <si>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</si>
  <si>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</si>
  <si>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</si>
  <si>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</si>
  <si>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</si>
  <si>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</si>
  <si>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</si>
  <si>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</si>
  <si>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</si>
  <si>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</si>
  <si>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</si>
  <si>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</si>
  <si>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</si>
  <si>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</si>
  <si>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</si>
  <si>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</si>
  <si>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</si>
  <si>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</si>
  <si>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</si>
  <si>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</si>
  <si>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</si>
  <si>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</si>
  <si>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</si>
  <si>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</si>
  <si>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</si>
  <si>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</si>
  <si>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</si>
  <si>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</si>
  <si>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</si>
  <si>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</si>
  <si>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</si>
  <si>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</si>
  <si>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</si>
  <si>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</si>
  <si>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</si>
  <si>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</si>
  <si>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</si>
  <si>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</si>
  <si>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</si>
  <si>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</si>
  <si>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</si>
  <si>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</si>
  <si>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</si>
  <si>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</si>
  <si>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</si>
  <si>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</si>
  <si>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</si>
  <si>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</si>
  <si>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</si>
  <si>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</si>
  <si>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</si>
  <si>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</si>
  <si>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</si>
  <si>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</si>
  <si>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</si>
  <si>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</si>
  <si>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</si>
  <si>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</si>
  <si>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</si>
  <si>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</si>
  <si>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</si>
  <si>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</si>
  <si>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</si>
  <si>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</si>
  <si>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</si>
  <si>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</si>
  <si>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</si>
  <si>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</si>
  <si>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</si>
  <si>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</si>
  <si>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</si>
  <si>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</si>
  <si>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</si>
  <si>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</si>
  <si>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</si>
  <si>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</si>
  <si>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</si>
  <si>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</si>
  <si>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</si>
  <si>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</si>
  <si>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</si>
  <si>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</si>
  <si>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</si>
  <si>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</si>
  <si>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</si>
  <si>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</si>
  <si>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</si>
  <si>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</si>
  <si>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</si>
  <si>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</si>
  <si>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</si>
  <si>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</si>
  <si>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</si>
  <si>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</si>
  <si>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</si>
  <si>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</si>
  <si>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</si>
  <si>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</si>
  <si>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</si>
  <si>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</si>
  <si>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</si>
  <si>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</si>
  <si>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</si>
  <si>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</si>
  <si>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</si>
  <si>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</si>
  <si>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</si>
  <si>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</si>
  <si>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</si>
  <si>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</si>
  <si>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</si>
  <si>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</si>
  <si>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</si>
  <si>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</si>
  <si>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</si>
  <si>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</si>
  <si>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</si>
  <si>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</si>
  <si>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</si>
  <si>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</si>
  <si>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</si>
  <si>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</si>
  <si>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</si>
  <si>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</si>
  <si>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</si>
  <si>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</si>
  <si>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</si>
  <si>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</si>
  <si>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</si>
  <si>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</si>
  <si>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</si>
  <si>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</si>
  <si>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</si>
  <si>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</si>
  <si>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</si>
  <si>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</si>
  <si>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</si>
  <si>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</si>
  <si>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</si>
  <si>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</si>
  <si>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</si>
  <si>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</si>
  <si>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</si>
  <si>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</si>
  <si>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</si>
  <si>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</si>
  <si>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</si>
  <si>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</si>
  <si>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</si>
  <si>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</si>
  <si>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</si>
  <si>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</si>
  <si>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</si>
  <si>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</si>
  <si>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</si>
  <si>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</si>
  <si>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</si>
  <si>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</si>
  <si>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</si>
  <si>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</si>
  <si>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</si>
  <si>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</si>
  <si>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</si>
  <si>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</si>
  <si>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</si>
  <si>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</si>
  <si>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</si>
  <si>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</si>
  <si>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</si>
  <si>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</si>
  <si>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</si>
  <si>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</si>
  <si>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</si>
  <si>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</si>
  <si>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</si>
  <si>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</si>
  <si>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</si>
  <si>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</si>
  <si>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</si>
  <si>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</si>
  <si>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</si>
  <si>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</si>
  <si>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</si>
  <si>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</si>
  <si>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</si>
  <si>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</si>
  <si>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</si>
  <si>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</si>
  <si>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</si>
  <si>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</si>
  <si>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</si>
  <si>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</si>
  <si>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</si>
  <si>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</si>
  <si>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</si>
  <si>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</si>
  <si>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</si>
  <si>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</si>
  <si>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</si>
  <si>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</si>
  <si>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</si>
  <si>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</si>
  <si>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</si>
  <si>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</si>
  <si>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</si>
  <si>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</si>
  <si>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</si>
  <si>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</si>
  <si>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</si>
  <si>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</si>
  <si>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</si>
  <si>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</si>
  <si>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</si>
  <si>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</si>
  <si>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</si>
  <si>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</si>
  <si>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</si>
  <si>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</si>
  <si>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</si>
  <si>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</si>
  <si>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</si>
  <si>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</si>
  <si>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</si>
  <si>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</si>
  <si>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</si>
  <si>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</si>
  <si>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</si>
  <si>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</si>
  <si>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</si>
  <si>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</si>
  <si>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</si>
  <si>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</si>
  <si>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</si>
  <si>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</si>
  <si>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</si>
  <si>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</si>
  <si>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</si>
  <si>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</si>
  <si>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</si>
  <si>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</si>
  <si>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</si>
  <si>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</si>
  <si>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</si>
  <si>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</si>
  <si>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</si>
  <si>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</si>
  <si>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</si>
  <si>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</si>
  <si>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</si>
  <si>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</si>
  <si>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</si>
  <si>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</si>
  <si>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</si>
  <si>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</si>
  <si>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</si>
  <si>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</si>
  <si>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</si>
  <si>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</si>
  <si>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</si>
  <si>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</si>
  <si>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</si>
  <si>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</si>
  <si>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</si>
  <si>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</si>
  <si>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</si>
  <si>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</si>
  <si>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</si>
  <si>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</si>
  <si>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</si>
  <si>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</si>
  <si>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</si>
  <si>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</si>
  <si>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</si>
  <si>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</si>
  <si>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</si>
  <si>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</si>
  <si>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</si>
  <si>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</si>
  <si>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</si>
  <si>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</si>
  <si>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</si>
  <si>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</si>
  <si>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</si>
  <si>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</si>
  <si>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</si>
  <si>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</si>
  <si>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</si>
  <si>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</si>
  <si>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</si>
  <si>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</si>
  <si>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</si>
  <si>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</si>
  <si>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</si>
  <si>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</si>
  <si>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</si>
  <si>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</si>
  <si>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</si>
  <si>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</si>
  <si>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</si>
  <si>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</si>
  <si>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</si>
  <si>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</si>
  <si>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</si>
  <si>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</si>
  <si>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</si>
  <si>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</si>
  <si>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</si>
  <si>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</si>
  <si>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</si>
  <si>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</si>
  <si>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</si>
  <si>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</si>
  <si>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</si>
  <si>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</si>
  <si>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</si>
  <si>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</si>
  <si>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</si>
  <si>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</si>
  <si>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</si>
  <si>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</si>
  <si>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</si>
  <si>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</si>
  <si>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</si>
  <si>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</si>
  <si>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</si>
  <si>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</si>
  <si>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</si>
  <si>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</si>
  <si>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</si>
  <si>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</si>
  <si>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</si>
  <si>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</si>
  <si>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</si>
  <si>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</si>
  <si>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</si>
  <si>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</si>
  <si>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</si>
  <si>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</si>
  <si>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</si>
  <si>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</si>
  <si>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</si>
  <si>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</si>
  <si>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</si>
  <si>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</si>
  <si>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</si>
  <si>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</si>
  <si>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</si>
  <si>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</si>
  <si>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</si>
  <si>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</si>
  <si>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</si>
  <si>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</si>
  <si>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</si>
  <si>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</si>
  <si>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</si>
  <si>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</si>
  <si>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</si>
  <si>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</si>
  <si>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</si>
  <si>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</si>
  <si>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</si>
  <si>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</si>
  <si>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</si>
  <si>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</si>
  <si>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</si>
  <si>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</si>
  <si>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</si>
  <si>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</si>
  <si>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</si>
  <si>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</si>
  <si>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</si>
  <si>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</si>
  <si>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</si>
  <si>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</si>
  <si>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</si>
  <si>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</si>
  <si>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</si>
  <si>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</si>
  <si>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</si>
  <si>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</si>
  <si>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</si>
  <si>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</si>
  <si>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</si>
  <si>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</si>
  <si>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</si>
  <si>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</si>
  <si>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</si>
  <si>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</si>
  <si>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</si>
  <si>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</si>
  <si>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</si>
  <si>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</si>
  <si>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</si>
  <si>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</si>
  <si>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</si>
  <si>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</si>
  <si>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</si>
  <si>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</si>
  <si>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</si>
  <si>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</si>
  <si>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</si>
  <si>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</si>
  <si>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</si>
  <si>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</si>
  <si>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</si>
  <si>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</si>
  <si>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</si>
  <si>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</si>
  <si>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</si>
  <si>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</si>
  <si>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</si>
  <si>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</si>
  <si>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</si>
  <si>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</si>
  <si>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</si>
  <si>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</si>
  <si>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</si>
  <si>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</si>
  <si>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</si>
  <si>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</si>
  <si>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</si>
  <si>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</si>
  <si>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</si>
  <si>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</si>
  <si>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</si>
  <si>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</si>
  <si>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</si>
  <si>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</si>
  <si>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</si>
  <si>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</si>
  <si>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</si>
  <si>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</si>
  <si>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</si>
  <si>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</si>
  <si>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</si>
  <si>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</si>
  <si>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</si>
  <si>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</si>
  <si>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</si>
  <si>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</si>
  <si>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</si>
  <si>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</si>
  <si>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</si>
  <si>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</si>
  <si>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</si>
  <si>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</si>
  <si>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</si>
  <si>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</si>
  <si>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</si>
  <si>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</si>
  <si>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</si>
  <si>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</si>
  <si>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</si>
  <si>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</si>
  <si>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</si>
  <si>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</si>
  <si>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</si>
  <si>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</si>
  <si>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</si>
  <si>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</si>
  <si>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</si>
  <si>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</si>
  <si>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</si>
  <si>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</si>
  <si>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</si>
  <si>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</si>
  <si>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</si>
  <si>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</si>
  <si>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</si>
  <si>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</si>
  <si>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</si>
  <si>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</si>
  <si>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</si>
  <si>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</si>
  <si>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</si>
  <si>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</si>
  <si>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</si>
  <si>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</si>
  <si>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</si>
  <si>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</si>
  <si>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</si>
  <si>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</si>
  <si>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</si>
  <si>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</si>
  <si>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</si>
  <si>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</si>
  <si>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</si>
  <si>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</si>
  <si>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</si>
  <si>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</si>
  <si>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</si>
  <si>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</si>
  <si>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</si>
  <si>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</si>
  <si>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</si>
  <si>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</si>
  <si>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</si>
  <si>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</si>
  <si>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</si>
  <si>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</si>
  <si>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</si>
  <si>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</si>
  <si>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</si>
  <si>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</si>
  <si>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</si>
  <si>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</si>
  <si>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</si>
  <si>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</si>
  <si>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</si>
  <si>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</si>
  <si>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</si>
  <si>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</si>
  <si>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</si>
  <si>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</si>
  <si>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</si>
  <si>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</si>
  <si>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</si>
  <si>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</si>
  <si>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</si>
  <si>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</si>
  <si>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</si>
  <si>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</si>
  <si>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</si>
  <si>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</si>
  <si>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</si>
  <si>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</si>
  <si>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</si>
  <si>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</si>
  <si>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</si>
  <si>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</si>
  <si>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</si>
  <si>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</si>
  <si>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</si>
  <si>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</si>
  <si>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</si>
  <si>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</si>
  <si>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</si>
  <si>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</si>
  <si>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</si>
  <si>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</si>
  <si>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</si>
  <si>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</si>
  <si>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</si>
  <si>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</si>
  <si>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</si>
  <si>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</si>
  <si>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</si>
  <si>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</si>
  <si>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</si>
  <si>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</si>
  <si>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</si>
  <si>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</si>
  <si>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</si>
  <si>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</si>
  <si>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</si>
  <si>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</si>
  <si>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</si>
  <si>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</si>
  <si>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</si>
  <si>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</si>
  <si>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</si>
  <si>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</si>
  <si>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</si>
  <si>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</si>
  <si>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</si>
  <si>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</si>
  <si>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</si>
  <si>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</si>
  <si>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</si>
  <si>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</si>
  <si>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</si>
  <si>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</si>
  <si>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</si>
  <si>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</si>
  <si>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</si>
  <si>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</si>
  <si>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</si>
  <si>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</si>
  <si>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</si>
  <si>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</si>
  <si>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</si>
  <si>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</si>
  <si>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</si>
  <si>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</si>
  <si>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</si>
  <si>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</si>
  <si>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</si>
  <si>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</si>
  <si>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</si>
  <si>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</si>
  <si>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</si>
  <si>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</si>
  <si>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</si>
  <si>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</si>
  <si>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</si>
  <si>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</si>
  <si>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</si>
  <si>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</si>
  <si>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</si>
  <si>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</si>
  <si>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</si>
  <si>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</si>
  <si>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</si>
  <si>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</si>
  <si>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</si>
  <si>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</si>
  <si>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</si>
  <si>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</si>
  <si>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</si>
  <si>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</si>
  <si>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</si>
  <si>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</si>
  <si>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</si>
  <si>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</si>
  <si>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</si>
  <si>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</si>
  <si>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</si>
  <si>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</si>
  <si>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</si>
  <si>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</si>
  <si>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</si>
  <si>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</si>
  <si>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</si>
  <si>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</si>
  <si>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</si>
  <si>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</si>
  <si>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</si>
  <si>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</si>
  <si>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</si>
  <si>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</si>
  <si>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</si>
  <si>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</si>
  <si>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</si>
  <si>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</si>
  <si>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</si>
  <si>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</si>
  <si>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</si>
  <si>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</si>
  <si>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</si>
  <si>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</si>
  <si>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</si>
  <si>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</si>
  <si>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</si>
  <si>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</si>
  <si>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</si>
  <si>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</si>
  <si>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</si>
  <si>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</si>
  <si>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</si>
  <si>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</si>
  <si>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</si>
  <si>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</si>
  <si>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</si>
  <si>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</si>
  <si>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</si>
  <si>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</si>
  <si>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</si>
  <si>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</si>
  <si>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</si>
  <si>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</si>
  <si>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</si>
  <si>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</si>
  <si>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</si>
  <si>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</si>
  <si>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</si>
  <si>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</si>
  <si>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</si>
  <si>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</si>
  <si>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</si>
  <si>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</si>
  <si>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</si>
  <si>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</si>
  <si>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</si>
  <si>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</si>
  <si>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</si>
  <si>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</si>
  <si>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</si>
  <si>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</si>
  <si>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</si>
  <si>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</si>
  <si>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</si>
  <si>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</si>
  <si>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</si>
  <si>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</si>
  <si>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</si>
  <si>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</si>
  <si>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</si>
  <si>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</si>
  <si>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</si>
  <si>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</si>
  <si>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</si>
  <si>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</si>
  <si>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</si>
  <si>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</si>
  <si>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</si>
  <si>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</si>
  <si>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</si>
  <si>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</si>
  <si>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</si>
  <si>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</si>
  <si>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</si>
  <si>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</si>
  <si>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</si>
  <si>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</si>
  <si>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</si>
  <si>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</si>
  <si>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</si>
  <si>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</si>
  <si>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</si>
  <si>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</si>
  <si>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</si>
  <si>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</si>
  <si>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</si>
  <si>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</si>
  <si>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</si>
  <si>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</si>
  <si>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</si>
  <si>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</si>
  <si>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</si>
  <si>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</si>
  <si>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</si>
  <si>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</si>
  <si>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</si>
  <si>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</si>
  <si>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</si>
  <si>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</si>
  <si>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</si>
  <si>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</si>
  <si>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</si>
  <si>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</si>
  <si>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</si>
  <si>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</si>
  <si>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</si>
  <si>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</si>
  <si>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</si>
  <si>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</si>
  <si>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</si>
  <si>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</si>
  <si>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</si>
  <si>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</si>
  <si>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</si>
  <si>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</si>
  <si>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</si>
  <si>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</si>
  <si>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</si>
  <si>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</si>
  <si>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</si>
  <si>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</si>
  <si>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</si>
  <si>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</si>
  <si>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</si>
  <si>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</si>
  <si>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</si>
  <si>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</si>
  <si>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</si>
  <si>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</si>
  <si>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</si>
  <si>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</si>
  <si>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</si>
  <si>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</si>
  <si>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</si>
  <si>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</si>
  <si>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</si>
  <si>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</si>
  <si>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</si>
  <si>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</si>
  <si>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</si>
  <si>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</si>
  <si>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</si>
  <si>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</si>
  <si>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</si>
  <si>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</si>
  <si>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</si>
  <si>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</si>
  <si>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</si>
  <si>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</si>
  <si>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</si>
  <si>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</si>
  <si>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</si>
  <si>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</si>
  <si>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</si>
  <si>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</si>
  <si>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</si>
  <si>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</si>
  <si>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</si>
  <si>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</si>
  <si>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</si>
  <si>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</si>
  <si>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</si>
  <si>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</si>
  <si>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</si>
  <si>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</si>
  <si>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</si>
  <si>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</si>
  <si>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</si>
  <si>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</si>
  <si>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</si>
  <si>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</si>
  <si>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</si>
  <si>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</si>
  <si>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</si>
  <si>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</si>
  <si>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</si>
  <si>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</si>
  <si>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</si>
  <si>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</si>
  <si>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</si>
  <si>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</si>
  <si>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</si>
  <si>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</si>
  <si>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</si>
  <si>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</si>
  <si>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</si>
  <si>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</si>
  <si>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</si>
  <si>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</si>
  <si>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</si>
  <si>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</si>
  <si>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</si>
  <si>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</si>
  <si>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</si>
  <si>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</si>
  <si>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</si>
  <si>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</si>
  <si>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</si>
  <si>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</si>
  <si>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</si>
  <si>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</si>
  <si>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</si>
  <si>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</si>
  <si>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</si>
  <si>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</si>
  <si>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</si>
  <si>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</si>
  <si>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</si>
  <si>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</si>
  <si>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</si>
  <si>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</si>
  <si>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</si>
  <si>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</si>
  <si>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</si>
  <si>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</si>
  <si>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</si>
  <si>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</si>
  <si>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</si>
  <si>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</si>
  <si>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</si>
  <si>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</si>
  <si>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</si>
  <si>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</si>
  <si>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</si>
  <si>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</si>
  <si>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</si>
  <si>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</si>
  <si>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</si>
  <si>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</si>
  <si>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</si>
  <si>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</si>
  <si>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</si>
  <si>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</si>
  <si>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</si>
  <si>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</si>
  <si>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</si>
  <si>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</si>
  <si>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</si>
  <si>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</si>
  <si>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</si>
  <si>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</si>
  <si>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</si>
  <si>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</si>
  <si>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</si>
  <si>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</si>
  <si>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</si>
  <si>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</si>
  <si>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</si>
  <si>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</si>
  <si>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</si>
  <si>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</si>
  <si>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</si>
  <si>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</si>
  <si>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</si>
  <si>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</si>
  <si>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</si>
  <si>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</si>
  <si>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</si>
  <si>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</si>
  <si>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</si>
  <si>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</si>
  <si>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</si>
  <si>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</si>
  <si>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</si>
  <si>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</si>
  <si>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</si>
  <si>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</si>
  <si>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</si>
  <si>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</si>
  <si>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</si>
  <si>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</si>
  <si>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</si>
  <si>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</si>
  <si>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</si>
  <si>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</si>
  <si>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</si>
  <si>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</si>
  <si>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</si>
  <si>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</si>
  <si>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</si>
  <si>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</si>
  <si>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</si>
  <si>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</si>
  <si>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</si>
  <si>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</si>
  <si>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</si>
  <si>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</si>
  <si>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</si>
  <si>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</si>
  <si>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</si>
  <si>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</si>
  <si>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</si>
  <si>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</si>
  <si>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</si>
  <si>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</si>
  <si>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</si>
  <si>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</si>
  <si>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</si>
  <si>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</si>
  <si>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</si>
  <si>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</si>
  <si>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</si>
  <si>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</si>
  <si>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</si>
  <si>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</si>
  <si>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</si>
  <si>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</si>
  <si>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</si>
  <si>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</si>
  <si>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</si>
  <si>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</si>
  <si>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</si>
  <si>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</si>
  <si>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</si>
  <si>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</si>
  <si>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</si>
  <si>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</si>
  <si>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</si>
  <si>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</si>
  <si>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</si>
  <si>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</si>
  <si>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</si>
  <si>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</si>
  <si>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</si>
  <si>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</si>
  <si>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</si>
  <si>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</si>
  <si>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</si>
  <si>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</si>
  <si>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</si>
  <si>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</si>
  <si>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</si>
  <si>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</si>
  <si>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</si>
  <si>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</si>
  <si>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</si>
  <si>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</si>
  <si>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</si>
  <si>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</si>
  <si>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</si>
  <si>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</si>
  <si>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</si>
  <si>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</si>
  <si>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</si>
  <si>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</si>
  <si>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</si>
  <si>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</si>
  <si>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</si>
  <si>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</si>
  <si>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</si>
  <si>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</si>
  <si>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</si>
  <si>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</si>
  <si>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</si>
  <si>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</si>
  <si>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</si>
  <si>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</si>
  <si>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</si>
  <si>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</si>
  <si>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</si>
  <si>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</si>
  <si>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</si>
  <si>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</si>
  <si>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</si>
  <si>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</si>
  <si>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</si>
  <si>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</si>
  <si>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</si>
  <si>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</si>
  <si>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</si>
  <si>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</si>
  <si>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</si>
  <si>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</si>
  <si>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</si>
  <si>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</si>
  <si>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</si>
  <si>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</si>
  <si>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</si>
  <si>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</si>
  <si>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</si>
  <si>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</si>
  <si>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</si>
  <si>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</si>
  <si>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</si>
  <si>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</si>
  <si>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</si>
  <si>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</si>
  <si>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</si>
  <si>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</si>
  <si>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</si>
  <si>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</si>
  <si>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</si>
  <si>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</si>
  <si>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</si>
  <si>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</si>
  <si>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</si>
  <si>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</si>
  <si>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</si>
  <si>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</si>
  <si>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</si>
  <si>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</si>
  <si>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</si>
  <si>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</si>
  <si>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</si>
  <si>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</si>
  <si>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</si>
  <si>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</si>
  <si>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</si>
  <si>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</si>
  <si>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</si>
  <si>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</si>
  <si>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</si>
  <si>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</si>
  <si>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</si>
  <si>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</si>
  <si>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</si>
  <si>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</si>
  <si>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</si>
  <si>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</si>
  <si>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</si>
  <si>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</si>
  <si>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</si>
  <si>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</si>
  <si>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</si>
  <si>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</si>
  <si>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</si>
  <si>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</si>
  <si>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</si>
  <si>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</si>
  <si>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</si>
  <si>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</si>
  <si>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</si>
  <si>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</si>
  <si>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</si>
  <si>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</si>
  <si>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</si>
  <si>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</si>
  <si>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</si>
  <si>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</si>
  <si>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</si>
  <si>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</si>
  <si>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</si>
  <si>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</si>
  <si>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</si>
  <si>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</si>
  <si>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</si>
  <si>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</si>
  <si>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</si>
  <si>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</si>
  <si>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</si>
  <si>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</si>
  <si>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</si>
  <si>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</si>
  <si>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</si>
  <si>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</si>
  <si>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</si>
  <si>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</si>
  <si>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</si>
  <si>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</si>
  <si>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</si>
  <si>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</si>
  <si>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</si>
  <si>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</si>
  <si>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</si>
  <si>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</si>
  <si>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</si>
  <si>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</si>
  <si>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</si>
  <si>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</si>
  <si>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</si>
  <si>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</si>
  <si>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</si>
  <si>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</si>
  <si>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</si>
  <si>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</si>
  <si>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</si>
  <si>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</si>
  <si>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</si>
  <si>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</si>
  <si>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</si>
  <si>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</si>
  <si>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</si>
  <si>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</si>
  <si>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</si>
  <si>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</si>
  <si>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</si>
  <si>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</si>
  <si>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</si>
  <si>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</si>
  <si>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</si>
  <si>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</si>
  <si>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</si>
  <si>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</si>
  <si>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</si>
  <si>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</si>
  <si>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</si>
  <si>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</si>
  <si>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</si>
  <si>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</si>
  <si>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</si>
  <si>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</si>
  <si>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</si>
  <si>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</si>
  <si>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</si>
  <si>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</si>
  <si>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</si>
  <si>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</si>
  <si>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</si>
  <si>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</si>
  <si>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</si>
  <si>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</si>
  <si>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</si>
  <si>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</si>
  <si>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</si>
  <si>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</si>
  <si>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</si>
  <si>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</si>
  <si>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</si>
  <si>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</si>
  <si>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</si>
  <si>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</si>
  <si>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</si>
  <si>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</si>
  <si>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</si>
  <si>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</si>
  <si>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</si>
  <si>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</si>
  <si>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</si>
  <si>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</si>
  <si>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</si>
  <si>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</si>
  <si>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</si>
  <si>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</si>
  <si>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</si>
  <si>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</si>
  <si>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</si>
  <si>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</si>
  <si>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</si>
  <si>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</si>
  <si>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</si>
  <si>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</si>
  <si>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</si>
  <si>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</si>
  <si>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</si>
  <si>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</si>
  <si>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</si>
  <si>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</si>
  <si>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</si>
  <si>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</si>
  <si>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</si>
  <si>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</si>
  <si>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</si>
  <si>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</si>
  <si>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</si>
  <si>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</si>
  <si>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</si>
  <si>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</si>
  <si>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</si>
  <si>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</si>
  <si>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</si>
  <si>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</si>
  <si>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</si>
  <si>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</si>
  <si>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</si>
  <si>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</si>
  <si>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</si>
  <si>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</si>
  <si>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</si>
  <si>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</si>
  <si>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</si>
  <si>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</si>
  <si>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</si>
  <si>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</si>
  <si>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</si>
  <si>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</si>
  <si>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</si>
  <si>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</si>
  <si>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</si>
  <si>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</si>
  <si>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</si>
  <si>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</si>
  <si>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</si>
  <si>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</si>
  <si>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</si>
  <si>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</si>
  <si>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</si>
  <si>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</si>
  <si>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</si>
  <si>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</si>
  <si>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</si>
  <si>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</si>
  <si>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</si>
  <si>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</si>
  <si>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</si>
  <si>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</si>
  <si>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</si>
  <si>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</si>
  <si>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</si>
  <si>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</si>
  <si>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</si>
  <si>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</si>
  <si>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</si>
  <si>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</si>
  <si>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</si>
  <si>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</si>
  <si>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</si>
  <si>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</si>
  <si>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</si>
  <si>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</si>
  <si>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</si>
  <si>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</si>
  <si>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</si>
  <si>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</si>
  <si>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</si>
  <si>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</si>
  <si>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</si>
  <si>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</si>
  <si>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</si>
  <si>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</si>
  <si>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</si>
  <si>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</si>
  <si>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</si>
  <si>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</si>
  <si>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</si>
  <si>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</si>
  <si>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</si>
  <si>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</si>
  <si>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</si>
  <si>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</si>
  <si>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</si>
  <si>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</si>
  <si>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</si>
  <si>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</si>
  <si>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</si>
  <si>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</si>
  <si>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</si>
  <si>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</si>
  <si>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</si>
  <si>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</si>
  <si>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</si>
  <si>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</si>
  <si>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</si>
  <si>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</si>
  <si>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</si>
  <si>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</si>
  <si>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</si>
  <si>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</si>
  <si>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</si>
  <si>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</si>
  <si>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</si>
  <si>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</si>
  <si>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</si>
  <si>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</si>
  <si>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</si>
  <si>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</si>
  <si>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</si>
  <si>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</si>
  <si>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</si>
  <si>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</si>
  <si>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</si>
  <si>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</si>
  <si>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</si>
  <si>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</si>
  <si>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</si>
  <si>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</si>
  <si>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</si>
  <si>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</si>
  <si>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</si>
  <si>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</si>
  <si>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</si>
  <si>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</si>
  <si>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</si>
  <si>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</si>
  <si>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</si>
  <si>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</si>
  <si>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</si>
  <si>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</si>
  <si>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</si>
  <si>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</si>
  <si>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</si>
  <si>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</si>
  <si>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</si>
  <si>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</si>
  <si>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</si>
  <si>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</si>
  <si>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</si>
  <si>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</si>
  <si>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</si>
  <si>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</si>
  <si>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</si>
  <si>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</si>
  <si>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</si>
  <si>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</si>
  <si>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</si>
  <si>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</si>
  <si>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</si>
  <si>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</si>
  <si>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</si>
  <si>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</si>
  <si>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</si>
  <si>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</si>
  <si>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</si>
  <si>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</si>
  <si>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</si>
  <si>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</si>
  <si>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</si>
  <si>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</si>
  <si>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</si>
  <si>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</si>
  <si>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</si>
  <si>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</si>
  <si>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</si>
  <si>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</si>
  <si>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</si>
  <si>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</si>
  <si>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</si>
  <si>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</si>
  <si>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</si>
  <si>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</si>
  <si>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</si>
  <si>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</si>
  <si>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</si>
  <si>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</si>
  <si>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</si>
  <si>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</si>
  <si>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</si>
  <si>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</si>
  <si>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</si>
  <si>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</si>
  <si>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</si>
  <si>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</si>
  <si>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</si>
  <si>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</si>
  <si>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</si>
  <si>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</si>
  <si>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</si>
  <si>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</si>
  <si>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</si>
  <si>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</si>
  <si>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</si>
  <si>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</si>
  <si>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</si>
  <si>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</si>
  <si>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</si>
  <si>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</si>
  <si>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</si>
  <si>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</si>
  <si>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</si>
  <si>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</si>
  <si>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</si>
  <si>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</si>
  <si>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</si>
  <si>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</si>
  <si>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</si>
  <si>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</si>
  <si>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</si>
  <si>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</si>
  <si>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</si>
  <si>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</si>
  <si>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</si>
  <si>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</si>
  <si>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</si>
  <si>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</si>
  <si>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</si>
  <si>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</si>
  <si>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</si>
  <si>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</si>
  <si>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</si>
  <si>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</si>
  <si>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</si>
  <si>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</si>
  <si>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</si>
  <si>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</si>
  <si>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</si>
  <si>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</si>
  <si>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</si>
  <si>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</si>
  <si>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</si>
  <si>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</si>
  <si>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</si>
  <si>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</si>
  <si>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</si>
  <si>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</si>
  <si>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</si>
  <si>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</si>
  <si>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</si>
  <si>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</si>
  <si>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</si>
  <si>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</si>
  <si>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</si>
  <si>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</si>
  <si>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</si>
  <si>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</si>
  <si>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</si>
  <si>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</si>
  <si>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</si>
  <si>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</si>
  <si>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</si>
  <si>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</si>
  <si>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</si>
  <si>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</si>
  <si>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</si>
  <si>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</si>
  <si>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</si>
  <si>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</si>
  <si>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</si>
  <si>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</si>
  <si>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</si>
  <si>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</si>
  <si>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</si>
  <si>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</si>
  <si>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</si>
  <si>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</si>
  <si>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</si>
  <si>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</si>
  <si>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</si>
  <si>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</si>
  <si>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</si>
  <si>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</si>
  <si>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</si>
  <si>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</si>
  <si>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</si>
  <si>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</si>
  <si>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</si>
  <si>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</si>
  <si>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</si>
  <si>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</si>
  <si>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</si>
  <si>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</si>
  <si>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</si>
  <si>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</si>
  <si>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</si>
  <si>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</si>
  <si>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</si>
  <si>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</si>
  <si>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</si>
  <si>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</si>
  <si>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</si>
  <si>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</si>
  <si>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</si>
  <si>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</si>
  <si>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</si>
  <si>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</si>
  <si>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</si>
  <si>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</si>
  <si>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</si>
  <si>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</si>
  <si>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</si>
  <si>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</si>
  <si>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</si>
  <si>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</si>
  <si>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</si>
  <si>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</si>
  <si>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</si>
  <si>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</si>
  <si>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</si>
  <si>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</si>
  <si>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</si>
  <si>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</si>
  <si>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</si>
  <si>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</si>
  <si>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</si>
  <si>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</si>
  <si>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</si>
  <si>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</si>
  <si>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</si>
  <si>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</si>
  <si>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</si>
  <si>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</si>
  <si>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</si>
  <si>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</si>
  <si>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</si>
  <si>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</si>
  <si>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</si>
  <si>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</si>
  <si>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</si>
  <si>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</si>
  <si>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</si>
  <si>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</si>
  <si>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</si>
  <si>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</si>
  <si>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</si>
  <si>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</si>
  <si>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</si>
  <si>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</si>
  <si>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</si>
  <si>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</si>
  <si>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</si>
  <si>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</si>
  <si>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</si>
  <si>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</si>
  <si>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</si>
  <si>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</si>
  <si>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</si>
  <si>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</si>
  <si>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</si>
  <si>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</si>
  <si>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</si>
  <si>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</si>
  <si>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</si>
  <si>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</si>
  <si>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</si>
  <si>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</si>
  <si>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</si>
  <si>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</si>
  <si>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</si>
  <si>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</si>
  <si>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</si>
  <si>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</si>
  <si>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</si>
  <si>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</si>
  <si>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</si>
  <si>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</si>
  <si>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</si>
  <si>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</si>
  <si>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</si>
  <si>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</si>
  <si>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</si>
  <si>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</si>
  <si>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</si>
  <si>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</si>
  <si>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</si>
  <si>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</si>
  <si>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</si>
  <si>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</si>
  <si>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</si>
  <si>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</si>
  <si>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</si>
  <si>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</si>
  <si>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</si>
  <si>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</si>
  <si>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</si>
  <si>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</si>
  <si>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</si>
  <si>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</si>
  <si>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</si>
  <si>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</si>
  <si>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</si>
  <si>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</si>
  <si>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</si>
  <si>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</si>
  <si>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</si>
  <si>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</si>
  <si>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</si>
  <si>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</si>
  <si>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</si>
  <si>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</si>
  <si>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</si>
  <si>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</si>
  <si>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</si>
  <si>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</si>
  <si>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</si>
  <si>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</si>
  <si>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</si>
  <si>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</si>
  <si>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</si>
  <si>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</si>
  <si>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</si>
  <si>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</si>
  <si>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</si>
  <si>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</si>
  <si>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</si>
  <si>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</si>
  <si>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</si>
  <si>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</si>
  <si>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</si>
  <si>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</si>
  <si>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</si>
  <si>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</si>
  <si>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</si>
  <si>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</si>
  <si>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</si>
  <si>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</si>
  <si>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</si>
  <si>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</si>
  <si>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</si>
  <si>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</si>
  <si>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</si>
  <si>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</si>
  <si>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</si>
  <si>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</si>
  <si>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</si>
  <si>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</si>
  <si>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</si>
  <si>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</si>
  <si>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</si>
  <si>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</si>
  <si>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</si>
  <si>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</si>
  <si>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</si>
  <si>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</si>
  <si>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</si>
  <si>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</si>
  <si>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</si>
  <si>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</si>
  <si>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</si>
  <si>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</si>
  <si>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</si>
  <si>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</si>
  <si>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</si>
  <si>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</si>
  <si>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</si>
  <si>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</si>
  <si>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</si>
  <si>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</si>
  <si>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</si>
  <si>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</si>
  <si>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</si>
  <si>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</si>
  <si>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</si>
  <si>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</si>
  <si>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</si>
  <si>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</si>
  <si>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</si>
  <si>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</si>
  <si>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</si>
  <si>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</si>
  <si>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</si>
  <si>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</si>
  <si>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</si>
  <si>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</si>
  <si>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</si>
  <si>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</si>
  <si>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</si>
  <si>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</si>
  <si>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</si>
  <si>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</si>
  <si>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</si>
  <si>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</si>
  <si>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</si>
  <si>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</si>
  <si>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</si>
  <si>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</si>
  <si>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</si>
  <si>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</si>
  <si>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</si>
  <si>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</si>
  <si>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</si>
  <si>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</si>
  <si>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</si>
  <si>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</si>
  <si>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</si>
  <si>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</si>
  <si>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</si>
  <si>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</si>
  <si>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</si>
  <si>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</si>
  <si>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</si>
  <si>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</si>
  <si>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</si>
  <si>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</si>
  <si>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</si>
  <si>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</si>
  <si>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</si>
  <si>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</si>
  <si>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</si>
  <si>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</si>
  <si>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</si>
  <si>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</si>
  <si>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</si>
  <si>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</si>
  <si>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</si>
  <si>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</si>
  <si>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</si>
  <si>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</si>
  <si>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</si>
  <si>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</si>
  <si>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</si>
  <si>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</si>
  <si>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</si>
  <si>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</si>
  <si>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</si>
  <si>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</si>
  <si>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</si>
  <si>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</si>
  <si>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</si>
  <si>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</si>
  <si>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</si>
  <si>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</si>
  <si>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</si>
  <si>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</si>
  <si>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</si>
  <si>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</si>
  <si>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</si>
  <si>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</si>
  <si>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</si>
  <si>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</si>
  <si>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</si>
  <si>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</si>
  <si>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</si>
  <si>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</si>
  <si>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</si>
  <si>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</si>
  <si>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</si>
  <si>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</si>
  <si>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</si>
  <si>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</si>
  <si>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</si>
  <si>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</si>
  <si>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</si>
  <si>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</si>
  <si>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</si>
  <si>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</si>
  <si>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</si>
  <si>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</si>
  <si>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</si>
  <si>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</si>
  <si>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</si>
  <si>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</si>
  <si>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</si>
  <si>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</si>
  <si>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</si>
  <si>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</si>
  <si>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</si>
  <si>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</si>
  <si>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</si>
  <si>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</si>
  <si>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</si>
  <si>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</si>
  <si>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</si>
  <si>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</si>
  <si>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</si>
  <si>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</si>
  <si>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</si>
  <si>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</si>
  <si>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</si>
  <si>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</si>
  <si>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</si>
  <si>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</si>
  <si>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</si>
  <si>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</si>
  <si>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</si>
  <si>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</si>
  <si>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</si>
  <si>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</si>
  <si>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</si>
  <si>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</si>
  <si>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</si>
  <si>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</si>
  <si>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</si>
  <si>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</si>
  <si>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</si>
  <si>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</si>
  <si>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</si>
  <si>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</si>
  <si>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</si>
  <si>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</si>
  <si>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</si>
  <si>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</si>
  <si>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</si>
  <si>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</si>
  <si>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</si>
  <si>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</si>
  <si>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</si>
  <si>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</si>
  <si>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</si>
  <si>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</si>
  <si>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</si>
  <si>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</si>
  <si>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</si>
  <si>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</si>
  <si>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</si>
  <si>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</si>
  <si>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</si>
  <si>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</si>
  <si>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</si>
  <si>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</si>
  <si>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</si>
  <si>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</si>
  <si>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</si>
  <si>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</si>
  <si>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</si>
  <si>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</si>
  <si>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</si>
  <si>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</si>
  <si>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</si>
  <si>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</si>
  <si>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</si>
  <si>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</si>
  <si>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</si>
  <si>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</si>
  <si>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</si>
  <si>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</si>
  <si>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</si>
  <si>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</si>
  <si>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</si>
  <si>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</si>
  <si>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</si>
  <si>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</si>
  <si>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</si>
  <si>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</si>
  <si>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</si>
  <si>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</si>
  <si>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</si>
  <si>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</si>
  <si>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</si>
  <si>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</si>
  <si>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</si>
  <si>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</si>
  <si>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</si>
  <si>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</si>
  <si>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</si>
  <si>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</si>
  <si>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</si>
  <si>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</si>
  <si>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</si>
  <si>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</si>
  <si>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</si>
  <si>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</si>
  <si>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</si>
  <si>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</si>
  <si>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</si>
  <si>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</si>
  <si>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</si>
  <si>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</si>
  <si>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</si>
  <si>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</si>
  <si>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</si>
  <si>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</si>
  <si>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</si>
  <si>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</si>
  <si>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</si>
  <si>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</si>
  <si>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</si>
  <si>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</si>
  <si>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</si>
  <si>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</si>
  <si>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</si>
  <si>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</si>
  <si>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</si>
  <si>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</si>
  <si>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</si>
  <si>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</si>
  <si>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</si>
  <si>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</si>
  <si>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</si>
  <si>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</si>
  <si>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</si>
  <si>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</si>
  <si>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</si>
  <si>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</si>
  <si>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</si>
  <si>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</si>
  <si>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</si>
  <si>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</si>
  <si>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</si>
  <si>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</si>
  <si>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</si>
  <si>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</si>
  <si>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</si>
  <si>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</si>
  <si>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</si>
  <si>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</si>
  <si>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</si>
  <si>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</si>
  <si>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</si>
  <si>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</si>
  <si>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</si>
  <si>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</si>
  <si>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</si>
  <si>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</si>
  <si>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</si>
  <si>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</si>
  <si>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</si>
  <si>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</si>
  <si>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</si>
  <si>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</si>
  <si>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</si>
  <si>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</si>
  <si>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</si>
  <si>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</si>
  <si>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</si>
  <si>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</si>
  <si>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</si>
  <si>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</si>
  <si>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</si>
  <si>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</si>
  <si>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</si>
  <si>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</si>
  <si>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</si>
  <si>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</si>
  <si>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</si>
  <si>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</si>
  <si>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</si>
  <si>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</si>
  <si>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</si>
  <si>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</si>
  <si>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</si>
  <si>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</si>
  <si>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</si>
  <si>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</si>
  <si>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</si>
  <si>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</si>
  <si>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</si>
  <si>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</si>
  <si>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</si>
  <si>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</si>
  <si>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</si>
  <si>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</si>
  <si>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</si>
  <si>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</si>
  <si>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</si>
  <si>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</si>
  <si>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</si>
  <si>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</si>
  <si>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</si>
  <si>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</si>
  <si>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</si>
  <si>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</si>
  <si>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</si>
  <si>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</si>
  <si>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</si>
  <si>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</si>
  <si>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</si>
  <si>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</si>
  <si>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</si>
  <si>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</si>
  <si>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</si>
  <si>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</si>
  <si>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</si>
  <si>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</si>
  <si>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</si>
  <si>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</si>
  <si>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</si>
  <si>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</si>
  <si>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</si>
  <si>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</si>
  <si>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</si>
  <si>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</si>
  <si>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</si>
  <si>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</si>
  <si>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</si>
  <si>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</si>
  <si>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</si>
  <si>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</si>
  <si>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</si>
  <si>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</si>
  <si>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</si>
  <si>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</si>
  <si>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</si>
  <si>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</si>
  <si>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</si>
  <si>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</si>
  <si>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</si>
  <si>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</si>
  <si>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</si>
  <si>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</si>
  <si>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</si>
  <si>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</si>
  <si>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</si>
  <si>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</si>
  <si>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</si>
  <si>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</si>
  <si>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</si>
  <si>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</si>
  <si>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</si>
  <si>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</si>
  <si>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</si>
  <si>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</si>
  <si>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</si>
  <si>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</si>
  <si>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</si>
  <si>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</si>
  <si>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</si>
  <si>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</si>
  <si>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</si>
  <si>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</si>
  <si>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</si>
  <si>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</si>
  <si>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</si>
  <si>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</si>
  <si>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</si>
  <si>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</si>
  <si>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</si>
  <si>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</si>
  <si>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</si>
  <si>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</si>
  <si>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</si>
  <si>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</si>
  <si>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</si>
  <si>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</si>
  <si>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</si>
  <si>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</si>
  <si>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</si>
  <si>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</si>
  <si>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</si>
  <si>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</si>
  <si>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</si>
  <si>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</si>
  <si>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</si>
  <si>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</si>
  <si>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</si>
  <si>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</si>
  <si>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</si>
  <si>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</si>
  <si>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</si>
  <si>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</si>
  <si>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</si>
  <si>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</si>
  <si>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</si>
  <si>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</si>
  <si>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</si>
  <si>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</si>
  <si>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</si>
  <si>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</si>
  <si>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</si>
  <si>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</si>
  <si>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</si>
  <si>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</si>
  <si>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</si>
  <si>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</si>
  <si>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</si>
  <si>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</si>
  <si>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</si>
  <si>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</si>
  <si>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</si>
  <si>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</si>
  <si>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</si>
  <si>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</si>
  <si>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</si>
  <si>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</si>
  <si>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</si>
  <si>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</si>
  <si>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</si>
  <si>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</si>
  <si>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</si>
  <si>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</si>
  <si>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</si>
  <si>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</si>
  <si>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</si>
  <si>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</si>
  <si>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</si>
  <si>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</si>
  <si>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</si>
  <si>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</si>
  <si>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</si>
  <si>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</si>
  <si>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</si>
  <si>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</si>
  <si>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</si>
  <si>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</si>
  <si>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</si>
  <si>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</si>
  <si>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</si>
  <si>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</si>
  <si>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</si>
  <si>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</si>
  <si>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</si>
  <si>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</si>
  <si>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</si>
  <si>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</si>
  <si>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</si>
  <si>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</si>
  <si>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</si>
  <si>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</si>
  <si>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</si>
  <si>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</si>
  <si>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</si>
  <si>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</si>
  <si>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</si>
  <si>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</si>
  <si>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</si>
  <si>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</si>
  <si>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</si>
  <si>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</si>
  <si>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</si>
  <si>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</si>
  <si>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</si>
  <si>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</si>
  <si>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</si>
  <si>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</si>
  <si>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</si>
  <si>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</si>
  <si>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</si>
  <si>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</si>
  <si>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</si>
  <si>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</si>
  <si>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</si>
  <si>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</si>
  <si>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</si>
  <si>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</si>
  <si>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</si>
  <si>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</si>
  <si>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</si>
  <si>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</si>
  <si>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</si>
  <si>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</si>
  <si>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</si>
  <si>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</si>
  <si>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</si>
  <si>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</si>
  <si>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</si>
  <si>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</si>
  <si>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</si>
  <si>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</si>
  <si>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</si>
  <si>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</si>
  <si>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</si>
  <si>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</si>
  <si>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</si>
  <si>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</si>
  <si>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</si>
  <si>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</si>
  <si>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</si>
  <si>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</si>
  <si>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</si>
  <si>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</si>
  <si>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</si>
  <si>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</si>
  <si>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</si>
  <si>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</si>
  <si>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</si>
  <si>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</si>
  <si>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</si>
  <si>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</si>
  <si>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</si>
  <si>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</si>
  <si>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</si>
  <si>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</si>
  <si>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</si>
  <si>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</si>
  <si>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</si>
  <si>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</si>
  <si>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</si>
  <si>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</si>
  <si>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</si>
  <si>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</si>
  <si>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</si>
  <si>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</si>
  <si>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</si>
  <si>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</si>
  <si>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</si>
  <si>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</si>
  <si>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</si>
  <si>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</si>
  <si>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</si>
  <si>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</si>
  <si>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</si>
  <si>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</si>
  <si>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</si>
  <si>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</si>
  <si>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</si>
  <si>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</si>
  <si>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</si>
  <si>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</si>
  <si>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</si>
  <si>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</si>
  <si>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</si>
  <si>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</si>
  <si>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</si>
  <si>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</si>
  <si>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</si>
  <si>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</si>
  <si>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</si>
  <si>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</si>
  <si>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</si>
  <si>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</si>
  <si>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</si>
  <si>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</si>
  <si>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</si>
  <si>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</si>
  <si>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</si>
  <si>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</si>
  <si>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</si>
  <si>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</si>
  <si>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</si>
  <si>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</si>
  <si>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</si>
  <si>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</si>
  <si>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</si>
  <si>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</si>
  <si>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</si>
  <si>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</si>
  <si>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</si>
  <si>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</si>
  <si>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</si>
  <si>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</si>
  <si>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</si>
  <si>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</si>
  <si>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</si>
  <si>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</si>
  <si>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</si>
  <si>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</si>
  <si>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</si>
  <si>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</si>
  <si>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</si>
  <si>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</si>
  <si>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</si>
  <si>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</si>
  <si>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</si>
  <si>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</si>
  <si>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</si>
  <si>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</si>
  <si>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</si>
  <si>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</si>
  <si>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</si>
  <si>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</si>
  <si>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</si>
  <si>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</si>
  <si>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</si>
  <si>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</si>
  <si>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</si>
  <si>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</si>
  <si>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</si>
  <si>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</si>
  <si>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</si>
  <si>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</si>
  <si>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</si>
  <si>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</si>
  <si>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</si>
  <si>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</si>
  <si>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</si>
  <si>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</si>
  <si>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</si>
  <si>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</si>
  <si>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</si>
  <si>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</si>
  <si>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</si>
  <si>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</si>
  <si>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</si>
  <si>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</si>
  <si>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</si>
  <si>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</si>
  <si>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</si>
  <si>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</si>
  <si>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</si>
  <si>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</si>
  <si>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</si>
  <si>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</si>
  <si>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</si>
  <si>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</si>
  <si>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</si>
  <si>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</si>
  <si>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</si>
  <si>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</si>
  <si>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</si>
  <si>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</si>
  <si>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</si>
  <si>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</si>
  <si>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</si>
  <si>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</si>
  <si>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</si>
  <si>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</si>
  <si>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</si>
  <si>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</si>
  <si>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</si>
  <si>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</si>
  <si>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</si>
  <si>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</si>
  <si>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</si>
  <si>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</si>
  <si>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</si>
  <si>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</si>
  <si>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</si>
  <si>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</si>
  <si>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</si>
  <si>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</si>
  <si>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</si>
  <si>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</si>
  <si>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</si>
  <si>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</si>
  <si>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</si>
  <si>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</si>
  <si>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</si>
  <si>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</si>
  <si>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</si>
  <si>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</si>
  <si>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</si>
  <si>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</si>
  <si>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</si>
  <si>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</si>
  <si>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</si>
  <si>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</si>
  <si>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</si>
  <si>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</si>
  <si>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</si>
  <si>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</si>
  <si>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</si>
  <si>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</si>
  <si>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</si>
  <si>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</si>
  <si>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</si>
  <si>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</si>
  <si>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</si>
  <si>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</si>
  <si>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</si>
  <si>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</si>
  <si>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</si>
  <si>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</si>
  <si>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</si>
  <si>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</si>
  <si>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</si>
  <si>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</si>
  <si>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</si>
  <si>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</si>
  <si>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</si>
  <si>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</si>
  <si>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</si>
  <si>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</si>
  <si>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</si>
  <si>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</si>
  <si>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</si>
  <si>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</si>
  <si>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</si>
  <si>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</si>
  <si>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</si>
  <si>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</si>
  <si>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</si>
  <si>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</si>
  <si>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</si>
  <si>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</si>
  <si>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</si>
  <si>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</si>
  <si>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</si>
  <si>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</si>
  <si>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</si>
  <si>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</si>
  <si>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</si>
  <si>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</si>
  <si>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</si>
  <si>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</si>
  <si>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</si>
  <si>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</si>
  <si>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</si>
  <si>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</si>
  <si>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</si>
  <si>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</si>
  <si>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</si>
  <si>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</si>
  <si>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</si>
  <si>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</si>
  <si>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</si>
  <si>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</si>
  <si>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</si>
  <si>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</si>
  <si>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</si>
  <si>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</si>
  <si>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</si>
  <si>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</si>
  <si>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</si>
  <si>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</si>
  <si>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</si>
  <si>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</si>
  <si>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</si>
  <si>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</si>
  <si>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</si>
  <si>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</si>
  <si>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</si>
  <si>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</si>
  <si>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</si>
  <si>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</si>
  <si>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</si>
  <si>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</si>
  <si>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</si>
  <si>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</si>
  <si>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</si>
  <si>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</si>
  <si>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</si>
  <si>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</si>
  <si>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</si>
  <si>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</si>
  <si>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</si>
  <si>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</si>
  <si>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</si>
  <si>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</si>
  <si>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</si>
  <si>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</si>
  <si>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</si>
  <si>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</si>
  <si>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</si>
  <si>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</si>
  <si>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</si>
  <si>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</si>
  <si>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</si>
  <si>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</si>
  <si>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</si>
  <si>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</si>
  <si>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</si>
  <si>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</si>
  <si>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</si>
  <si>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</si>
  <si>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</si>
  <si>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</si>
  <si>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</si>
  <si>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</si>
  <si>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</si>
  <si>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</si>
  <si>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</si>
  <si>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</si>
  <si>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</si>
  <si>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</si>
  <si>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</si>
  <si>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</si>
  <si>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</si>
  <si>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</si>
  <si>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</si>
  <si>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</si>
  <si>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</si>
  <si>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</si>
  <si>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</si>
  <si>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</si>
  <si>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</si>
  <si>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</si>
  <si>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</si>
  <si>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</si>
  <si>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</si>
  <si>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</si>
  <si>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</si>
  <si>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</si>
  <si>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</si>
  <si>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</si>
  <si>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</si>
  <si>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</si>
  <si>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</si>
  <si>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</si>
  <si>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</si>
  <si>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</si>
  <si>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</si>
  <si>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</si>
  <si>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</si>
  <si>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</si>
  <si>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</si>
  <si>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</si>
  <si>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</si>
  <si>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</si>
  <si>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</si>
  <si>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</si>
  <si>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</si>
  <si>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</si>
  <si>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</si>
  <si>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</si>
  <si>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</si>
  <si>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</si>
  <si>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</si>
  <si>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</si>
  <si>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</si>
  <si>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</si>
  <si>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</si>
  <si>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</si>
  <si>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</si>
  <si>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</si>
  <si>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</si>
  <si>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</si>
  <si>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</si>
  <si>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</si>
  <si>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</si>
  <si>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</si>
  <si>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</si>
  <si>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</si>
  <si>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</si>
  <si>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</si>
  <si>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</si>
  <si>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</si>
  <si>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</si>
  <si>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</si>
  <si>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</si>
  <si>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</si>
  <si>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</si>
  <si>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</si>
  <si>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</si>
  <si>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</si>
  <si>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</si>
  <si>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</si>
  <si>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</si>
  <si>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</si>
  <si>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</si>
  <si>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</si>
  <si>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</si>
  <si>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</si>
  <si>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</si>
  <si>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</si>
  <si>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</si>
  <si>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</si>
  <si>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</si>
  <si>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</si>
  <si>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</si>
  <si>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</si>
  <si>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</si>
  <si>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</si>
  <si>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</si>
  <si>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</si>
  <si>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</si>
  <si>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</si>
  <si>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</si>
  <si>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</si>
  <si>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</si>
  <si>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</si>
  <si>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</si>
  <si>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</si>
  <si>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</si>
  <si>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</si>
  <si>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</si>
  <si>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</si>
  <si>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</si>
  <si>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</si>
  <si>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</si>
  <si>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</si>
  <si>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</si>
  <si>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</si>
  <si>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</si>
  <si>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</si>
  <si>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</si>
  <si>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</si>
  <si>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</si>
  <si>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</si>
  <si>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</si>
  <si>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</si>
  <si>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</si>
  <si>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</si>
  <si>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</si>
  <si>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</si>
  <si>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</si>
  <si>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</si>
  <si>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</si>
  <si>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</si>
  <si>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</si>
  <si>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</si>
  <si>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</si>
  <si>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</si>
  <si>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</si>
  <si>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</si>
  <si>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</si>
  <si>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</si>
  <si>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</si>
  <si>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</si>
  <si>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</si>
  <si>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</si>
  <si>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</si>
  <si>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</si>
  <si>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</si>
  <si>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</si>
  <si>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</si>
  <si>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</si>
  <si>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</si>
  <si>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</si>
  <si>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</si>
  <si>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</si>
  <si>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</si>
  <si>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</si>
  <si>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</si>
  <si>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</si>
  <si>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</si>
  <si>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</si>
  <si>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</si>
  <si>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</si>
  <si>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</si>
  <si>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</si>
  <si>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</si>
  <si>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</si>
  <si>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</si>
  <si>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</si>
  <si>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</si>
  <si>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</si>
  <si>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</si>
  <si>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</si>
  <si>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</si>
  <si>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</si>
  <si>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</si>
  <si>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</si>
  <si>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</si>
  <si>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</si>
  <si>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</si>
  <si>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</si>
  <si>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</si>
  <si>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</si>
  <si>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</si>
  <si>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</si>
  <si>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</si>
  <si>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</si>
  <si>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</si>
  <si>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</si>
  <si>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</si>
  <si>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</si>
  <si>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</si>
  <si>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</si>
  <si>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</si>
  <si>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</si>
  <si>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</si>
  <si>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</si>
  <si>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</si>
  <si>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</si>
  <si>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</si>
  <si>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</si>
  <si>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</si>
  <si>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</si>
  <si>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</si>
  <si>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</si>
  <si>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</si>
  <si>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</si>
  <si>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</si>
  <si>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</si>
  <si>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</si>
  <si>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</si>
  <si>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</si>
  <si>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</si>
  <si>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</si>
  <si>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</si>
  <si>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</si>
  <si>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</si>
  <si>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</si>
  <si>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</si>
  <si>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</si>
  <si>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</si>
  <si>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</si>
  <si>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</si>
  <si>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</si>
  <si>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</si>
  <si>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</si>
  <si>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</si>
  <si>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</si>
  <si>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</si>
  <si>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</si>
  <si>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</si>
  <si>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</si>
  <si>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</si>
  <si>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</si>
  <si>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</si>
  <si>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</si>
  <si>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</si>
  <si>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</si>
  <si>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</si>
  <si>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</si>
  <si>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</si>
  <si>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</si>
  <si>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</si>
  <si>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</si>
  <si>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</si>
  <si>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</si>
  <si>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</si>
  <si>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</si>
  <si>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</si>
  <si>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</si>
  <si>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</si>
  <si>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</si>
  <si>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</si>
  <si>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</si>
  <si>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</si>
  <si>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</si>
  <si>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</si>
  <si>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</si>
  <si>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</si>
  <si>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</si>
  <si>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</si>
  <si>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</si>
  <si>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</si>
  <si>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</si>
  <si>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</si>
  <si>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</si>
  <si>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</si>
  <si>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</si>
  <si>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</si>
  <si>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</si>
  <si>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</si>
  <si>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</si>
  <si>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</si>
  <si>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</si>
  <si>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</si>
  <si>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</si>
  <si>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</si>
  <si>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</si>
  <si>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</si>
  <si>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</si>
  <si>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</si>
  <si>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</si>
  <si>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</si>
  <si>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</si>
  <si>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</si>
  <si>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</si>
  <si>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</si>
  <si>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</si>
  <si>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</si>
  <si>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</si>
  <si>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</si>
  <si>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</si>
  <si>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</si>
  <si>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</si>
  <si>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</si>
  <si>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</si>
  <si>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</si>
  <si>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</si>
  <si>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</si>
  <si>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</si>
  <si>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</si>
  <si>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</si>
  <si>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</si>
  <si>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</si>
  <si>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</si>
  <si>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</si>
  <si>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</si>
  <si>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</si>
  <si>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</si>
  <si>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</si>
  <si>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</si>
  <si>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</si>
  <si>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</si>
  <si>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</si>
  <si>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</si>
  <si>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</si>
  <si>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</si>
  <si>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</si>
  <si>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</si>
  <si>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</si>
  <si>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</si>
  <si>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</si>
  <si>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</si>
  <si>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</si>
  <si>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</si>
  <si>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</si>
  <si>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</si>
  <si>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</si>
  <si>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</si>
  <si>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</si>
  <si>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</si>
  <si>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</si>
  <si>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</si>
  <si>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</si>
  <si>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</si>
  <si>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</si>
  <si>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</si>
  <si>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</si>
  <si>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</si>
  <si>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</si>
  <si>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</si>
  <si>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</si>
  <si>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</si>
  <si>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</si>
  <si>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</si>
  <si>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</si>
  <si>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</si>
  <si>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</si>
  <si>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</si>
  <si>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</si>
  <si>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</si>
  <si>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</si>
  <si>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</si>
  <si>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</si>
  <si>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</si>
  <si>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</si>
  <si>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</si>
  <si>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</si>
  <si>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</si>
  <si>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</si>
  <si>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</si>
  <si>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</si>
  <si>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</si>
  <si>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</si>
  <si>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</si>
  <si>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</si>
  <si>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</si>
  <si>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</si>
  <si>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</si>
  <si>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</si>
  <si>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</si>
  <si>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</si>
  <si>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</si>
  <si>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</si>
  <si>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</si>
  <si>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</si>
  <si>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</si>
  <si>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</si>
  <si>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</si>
  <si>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</si>
  <si>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</si>
  <si>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</si>
  <si>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</si>
  <si>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</si>
  <si>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</si>
  <si>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</si>
  <si>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</si>
  <si>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</si>
  <si>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</si>
  <si>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</si>
  <si>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</si>
  <si>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</si>
  <si>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</si>
  <si>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</si>
  <si>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</si>
  <si>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</si>
  <si>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</si>
  <si>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</si>
  <si>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</si>
  <si>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</si>
  <si>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</si>
  <si>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</si>
  <si>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</si>
  <si>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</si>
  <si>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</si>
  <si>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</si>
  <si>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</si>
  <si>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</si>
  <si>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</si>
  <si>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</si>
  <si>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</si>
  <si>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</si>
  <si>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</si>
  <si>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</si>
  <si>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</si>
  <si>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</si>
  <si>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</si>
  <si>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</si>
  <si>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</si>
  <si>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</si>
  <si>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</si>
  <si>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</si>
  <si>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</si>
  <si>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</si>
  <si>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</si>
  <si>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</si>
  <si>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</si>
  <si>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</si>
  <si>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</si>
  <si>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</si>
  <si>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</si>
  <si>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</si>
  <si>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</si>
  <si>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</si>
  <si>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</si>
  <si>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</si>
  <si>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</si>
  <si>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</si>
  <si>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</si>
  <si>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</si>
  <si>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</si>
  <si>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</si>
  <si>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</si>
  <si>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</si>
  <si>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</si>
  <si>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</si>
  <si>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</si>
  <si>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</si>
  <si>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</si>
  <si>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</si>
  <si>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</si>
  <si>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</si>
  <si>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</si>
  <si>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</si>
  <si>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</si>
  <si>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</si>
  <si>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</si>
  <si>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</si>
  <si>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</si>
  <si>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</si>
  <si>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</si>
  <si>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</si>
  <si>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</si>
  <si>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</si>
  <si>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</si>
  <si>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</si>
  <si>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</si>
  <si>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</si>
  <si>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</si>
  <si>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</si>
  <si>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</si>
  <si>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</si>
  <si>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</si>
  <si>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</si>
  <si>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</si>
  <si>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</si>
  <si>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</si>
  <si>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</si>
  <si>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</si>
  <si>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</si>
  <si>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</si>
  <si>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</si>
  <si>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</si>
  <si>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</si>
  <si>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</si>
  <si>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</si>
  <si>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</si>
  <si>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</si>
  <si>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</si>
  <si>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</si>
  <si>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</si>
  <si>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</si>
  <si>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</si>
  <si>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</si>
  <si>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</si>
  <si>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</si>
  <si>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</si>
  <si>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</si>
  <si>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</si>
  <si>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</si>
  <si>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</si>
  <si>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</si>
  <si>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</si>
  <si>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</si>
  <si>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</si>
  <si>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</si>
  <si>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</si>
  <si>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</si>
  <si>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</si>
  <si>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</si>
  <si>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</si>
  <si>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</si>
  <si>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</si>
  <si>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</si>
  <si>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</si>
  <si>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</si>
  <si>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</si>
  <si>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</si>
  <si>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</si>
  <si>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</si>
  <si>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</si>
  <si>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</si>
  <si>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</si>
  <si>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</si>
  <si>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</si>
  <si>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</si>
  <si>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</si>
  <si>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</si>
  <si>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</si>
  <si>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</si>
  <si>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</si>
  <si>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</si>
  <si>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</si>
  <si>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</si>
  <si>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</si>
  <si>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</si>
  <si>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</si>
  <si>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</si>
  <si>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</si>
  <si>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</si>
  <si>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</si>
  <si>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</si>
  <si>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</si>
  <si>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</si>
  <si>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</si>
  <si>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</si>
  <si>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</si>
  <si>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</si>
  <si>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</si>
  <si>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</si>
  <si>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</si>
  <si>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</si>
  <si>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</si>
  <si>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</si>
  <si>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</si>
  <si>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</si>
  <si>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</si>
  <si>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</si>
  <si>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</si>
  <si>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</si>
  <si>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</si>
  <si>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</si>
  <si>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</si>
  <si>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</si>
  <si>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</si>
  <si>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</si>
  <si>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</si>
  <si>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</si>
  <si>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</si>
  <si>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</si>
  <si>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</si>
  <si>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</si>
  <si>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</si>
  <si>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</si>
  <si>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</si>
  <si>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</si>
  <si>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</si>
  <si>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</si>
  <si>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</si>
  <si>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</si>
  <si>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</si>
  <si>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</si>
  <si>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</si>
  <si>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</si>
  <si>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</si>
  <si>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</si>
  <si>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</si>
  <si>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</si>
  <si>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</si>
  <si>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</si>
  <si>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</si>
  <si>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</si>
  <si>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</si>
  <si>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</si>
  <si>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</si>
  <si>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</si>
  <si>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</si>
  <si>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</si>
  <si>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</si>
  <si>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</si>
  <si>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</si>
  <si>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</si>
  <si>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</si>
  <si>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</si>
  <si>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</si>
  <si>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</si>
  <si>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</si>
  <si>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</si>
  <si>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</si>
  <si>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</si>
  <si>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</si>
  <si>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</si>
  <si>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</si>
  <si>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</si>
  <si>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</si>
  <si>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</si>
  <si>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</si>
  <si>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</si>
  <si>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</si>
  <si>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</si>
  <si>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</si>
  <si>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</si>
  <si>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</si>
  <si>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</si>
  <si>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</si>
  <si>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</si>
  <si>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</si>
  <si>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</si>
  <si>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</si>
  <si>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</si>
  <si>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</si>
  <si>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</si>
  <si>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</si>
  <si>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</si>
  <si>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</si>
  <si>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</si>
  <si>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</si>
  <si>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</si>
  <si>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</si>
  <si>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</si>
  <si>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</si>
  <si>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</si>
  <si>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</si>
  <si>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</si>
  <si>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</si>
  <si>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</si>
  <si>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</si>
  <si>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</si>
  <si>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</si>
  <si>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</si>
  <si>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</si>
  <si>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</si>
  <si>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</si>
  <si>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</si>
  <si>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</si>
  <si>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</si>
  <si>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</si>
  <si>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</si>
  <si>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</si>
  <si>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</si>
  <si>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</si>
  <si>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</si>
  <si>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</si>
  <si>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</si>
  <si>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</si>
  <si>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</si>
  <si>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</si>
  <si>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</si>
  <si>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</si>
  <si>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</si>
  <si>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</si>
  <si>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</si>
  <si>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</si>
  <si>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</si>
  <si>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</si>
  <si>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</si>
  <si>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</si>
  <si>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</si>
  <si>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</si>
  <si>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</si>
  <si>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</si>
  <si>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</si>
  <si>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</si>
  <si>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</si>
  <si>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</si>
  <si>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</si>
  <si>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</si>
  <si>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</si>
  <si>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</si>
  <si>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</si>
  <si>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</si>
  <si>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</si>
  <si>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</si>
  <si>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</si>
  <si>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</si>
  <si>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</si>
  <si>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</si>
  <si>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</si>
  <si>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</si>
  <si>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</si>
  <si>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</si>
  <si>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</si>
  <si>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</si>
  <si>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</si>
  <si>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</si>
  <si>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</si>
  <si>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</si>
  <si>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</si>
  <si>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</si>
  <si>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</si>
  <si>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</si>
  <si>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</si>
  <si>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</si>
  <si>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</si>
  <si>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</si>
  <si>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</si>
  <si>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</si>
  <si>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</si>
  <si>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</si>
  <si>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</si>
  <si>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</si>
  <si>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</si>
  <si>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</si>
  <si>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</si>
  <si>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</si>
  <si>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</si>
  <si>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</si>
  <si>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</si>
  <si>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</si>
  <si>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</si>
  <si>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</si>
  <si>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</si>
  <si>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</si>
  <si>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</si>
  <si>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</si>
  <si>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</si>
  <si>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</si>
  <si>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</si>
  <si>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</si>
  <si>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</si>
  <si>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</si>
  <si>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</si>
  <si>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</si>
  <si>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</si>
  <si>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</si>
  <si>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</si>
  <si>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</si>
  <si>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</si>
  <si>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</si>
  <si>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</si>
  <si>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</si>
  <si>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</si>
  <si>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</si>
  <si>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</si>
  <si>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</si>
  <si>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</si>
  <si>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</si>
  <si>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</si>
  <si>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</si>
  <si>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</si>
  <si>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</si>
  <si>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</si>
  <si>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</si>
  <si>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</si>
  <si>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</si>
  <si>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</si>
  <si>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</si>
  <si>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</si>
  <si>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</si>
  <si>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</si>
  <si>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</si>
  <si>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</si>
  <si>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</si>
  <si>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</si>
  <si>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</si>
  <si>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</si>
  <si>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</si>
  <si>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</si>
  <si>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</si>
  <si>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</si>
  <si>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</si>
  <si>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</si>
  <si>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</si>
  <si>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</si>
  <si>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</si>
  <si>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</si>
  <si>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</si>
  <si>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</si>
  <si>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</si>
  <si>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</si>
  <si>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</si>
  <si>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</si>
  <si>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</si>
  <si>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</si>
  <si>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</si>
  <si>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</si>
  <si>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</si>
  <si>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</si>
  <si>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</si>
  <si>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</si>
  <si>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</si>
  <si>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</si>
  <si>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</si>
  <si>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</si>
  <si>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</si>
  <si>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</si>
  <si>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</si>
  <si>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</si>
  <si>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</si>
  <si>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</si>
  <si>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</si>
  <si>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</si>
  <si>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</si>
  <si>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</si>
  <si>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</si>
  <si>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</si>
  <si>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</si>
  <si>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</si>
  <si>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</si>
  <si>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</si>
  <si>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</si>
  <si>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</si>
  <si>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</si>
  <si>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</si>
  <si>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</si>
  <si>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</si>
  <si>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</si>
  <si>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</si>
  <si>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</si>
  <si>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</si>
  <si>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</si>
  <si>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</si>
  <si>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</si>
  <si>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</si>
  <si>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</si>
  <si>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</si>
  <si>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</si>
  <si>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</si>
  <si>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</si>
  <si>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</si>
  <si>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</si>
  <si>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</si>
  <si>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</si>
  <si>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</si>
  <si>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</si>
  <si>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</si>
  <si>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</si>
  <si>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</si>
  <si>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</si>
  <si>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</si>
  <si>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</si>
  <si>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</si>
  <si>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</si>
  <si>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</si>
  <si>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</si>
  <si>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</si>
  <si>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</si>
  <si>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</si>
  <si>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</si>
  <si>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</si>
  <si>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</si>
  <si>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</si>
  <si>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</si>
  <si>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</si>
  <si>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</si>
  <si>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</si>
  <si>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</si>
  <si>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</si>
  <si>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</si>
  <si>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</si>
  <si>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</si>
  <si>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</si>
  <si>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</si>
  <si>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</si>
  <si>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</si>
  <si>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</si>
  <si>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</si>
  <si>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</si>
  <si>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</si>
  <si>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</si>
  <si>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</si>
  <si>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</si>
  <si>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</si>
  <si>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</si>
  <si>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</si>
  <si>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</si>
  <si>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</si>
  <si>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</si>
  <si>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</si>
  <si>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</si>
  <si>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</si>
  <si>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</si>
  <si>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</si>
  <si>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</si>
  <si>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</si>
  <si>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</si>
  <si>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</si>
  <si>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</si>
  <si>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</si>
  <si>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</si>
  <si>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</si>
  <si>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</si>
  <si>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</si>
  <si>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</si>
  <si>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</si>
  <si>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</si>
  <si>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</si>
  <si>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</si>
  <si>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</si>
  <si>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</si>
  <si>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</si>
  <si>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</si>
  <si>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</si>
  <si>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</si>
  <si>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</si>
  <si>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</si>
  <si>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</si>
  <si>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</si>
  <si>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</si>
  <si>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</si>
  <si>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</si>
  <si>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</si>
  <si>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</si>
  <si>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</si>
  <si>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</si>
  <si>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</si>
  <si>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</si>
  <si>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</si>
  <si>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</si>
  <si>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</si>
  <si>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</si>
  <si>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</si>
  <si>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</si>
  <si>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</si>
  <si>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</si>
  <si>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</si>
  <si>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</si>
  <si>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</si>
  <si>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</si>
  <si>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</si>
  <si>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</si>
  <si>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</si>
  <si>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</si>
  <si>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</si>
  <si>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</si>
  <si>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</si>
  <si>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</si>
  <si>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</si>
  <si>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</si>
  <si>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</si>
  <si>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</si>
  <si>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</si>
  <si>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</si>
  <si>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</si>
  <si>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</si>
  <si>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</si>
  <si>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</si>
  <si>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</si>
  <si>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</si>
  <si>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</si>
  <si>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</si>
  <si>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</si>
  <si>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</si>
  <si>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</si>
  <si>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</si>
  <si>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</si>
  <si>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</si>
  <si>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</si>
  <si>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</si>
  <si>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</si>
  <si>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</si>
  <si>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</si>
  <si>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</si>
  <si>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</si>
  <si>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</si>
  <si>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</si>
  <si>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</si>
  <si>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</si>
  <si>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</si>
  <si>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</si>
  <si>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</si>
  <si>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</si>
  <si>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</si>
  <si>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</si>
  <si>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</si>
  <si>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</si>
  <si>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</si>
  <si>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</si>
  <si>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</si>
  <si>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</si>
  <si>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</si>
  <si>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</si>
  <si>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</si>
  <si>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</si>
  <si>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</si>
  <si>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</si>
  <si>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</si>
  <si>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</si>
  <si>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</si>
  <si>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</si>
  <si>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</si>
  <si>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</si>
  <si>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</si>
  <si>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</si>
  <si>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</si>
  <si>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</si>
  <si>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</si>
  <si>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</si>
  <si>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</si>
  <si>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</si>
  <si>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</si>
  <si>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</si>
  <si>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</si>
  <si>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</si>
  <si>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</si>
  <si>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</si>
  <si>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</si>
  <si>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</si>
  <si>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</si>
  <si>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</si>
  <si>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</si>
  <si>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</si>
  <si>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</si>
  <si>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</si>
  <si>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</si>
  <si>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</si>
  <si>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</si>
  <si>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</si>
  <si>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</si>
  <si>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</si>
  <si>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</si>
  <si>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</si>
  <si>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</si>
  <si>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</si>
  <si>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</si>
  <si>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</si>
  <si>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</si>
  <si>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</si>
  <si>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</si>
  <si>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</si>
  <si>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</si>
  <si>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</si>
  <si>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</si>
  <si>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</si>
  <si>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</si>
  <si>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</si>
  <si>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</si>
  <si>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</si>
  <si>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</si>
  <si>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</si>
  <si>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</si>
  <si>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</si>
  <si>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</si>
  <si>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</si>
  <si>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</si>
  <si>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</si>
  <si>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</si>
  <si>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</si>
  <si>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</si>
  <si>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</si>
  <si>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</si>
  <si>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</si>
  <si>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</si>
  <si>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</si>
  <si>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</si>
  <si>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</si>
  <si>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</si>
  <si>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</si>
  <si>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</si>
  <si>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</si>
  <si>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</si>
  <si>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</si>
  <si>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</si>
  <si>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</si>
  <si>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</si>
  <si>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</si>
  <si>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</si>
  <si>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</si>
  <si>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</si>
  <si>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</si>
  <si>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</si>
  <si>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</si>
  <si>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</si>
  <si>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</si>
  <si>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</si>
  <si>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</si>
  <si>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</si>
  <si>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</si>
  <si>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</si>
  <si>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</si>
  <si>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</si>
  <si>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</si>
  <si>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</si>
  <si>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</si>
  <si>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</si>
  <si>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</si>
  <si>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</si>
  <si>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</si>
  <si>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</si>
  <si>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</si>
  <si>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</si>
  <si>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</si>
  <si>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</si>
  <si>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</si>
  <si>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</si>
  <si>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</si>
  <si>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</si>
  <si>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</si>
  <si>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</si>
  <si>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</si>
  <si>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</si>
  <si>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</si>
  <si>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</si>
  <si>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</si>
  <si>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</si>
  <si>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</si>
  <si>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</si>
  <si>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</si>
  <si>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</si>
  <si>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</si>
  <si>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</si>
  <si>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</si>
  <si>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</si>
  <si>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</si>
  <si>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</si>
  <si>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</si>
  <si>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</si>
  <si>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</si>
  <si>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</si>
  <si>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</si>
  <si>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</si>
  <si>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</si>
  <si>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</si>
  <si>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</si>
  <si>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</si>
  <si>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</si>
  <si>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</si>
  <si>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</si>
  <si>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</si>
  <si>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</si>
  <si>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</si>
  <si>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</si>
  <si>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</si>
  <si>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</si>
  <si>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</si>
  <si>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</si>
  <si>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</si>
  <si>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</si>
  <si>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</si>
  <si>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</si>
  <si>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</si>
  <si>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</si>
  <si>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</si>
  <si>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</si>
  <si>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</si>
  <si>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</si>
  <si>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</si>
  <si>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</si>
  <si>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</si>
  <si>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</si>
  <si>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</si>
  <si>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</si>
  <si>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</si>
  <si>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</si>
  <si>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</si>
  <si>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</si>
  <si>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</si>
  <si>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</si>
  <si>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</si>
  <si>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</si>
  <si>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</si>
  <si>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</si>
  <si>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</si>
  <si>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</si>
  <si>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</si>
  <si>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</si>
  <si>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</si>
  <si>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</si>
  <si>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</si>
  <si>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</si>
  <si>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</si>
  <si>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</si>
  <si>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</si>
  <si>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</si>
  <si>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</si>
  <si>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</si>
  <si>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</si>
  <si>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</si>
  <si>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</si>
  <si>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</si>
  <si>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</si>
  <si>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</si>
  <si>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</si>
  <si>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</si>
  <si>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</si>
  <si>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</si>
  <si>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</si>
  <si>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</si>
  <si>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</si>
  <si>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</si>
  <si>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</si>
  <si>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</si>
  <si>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</si>
  <si>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</si>
  <si>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</si>
  <si>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</si>
  <si>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</si>
  <si>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</si>
  <si>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</si>
  <si>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</si>
  <si>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</si>
  <si>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</si>
  <si>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</si>
  <si>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</si>
  <si>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</si>
  <si>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</si>
  <si>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</si>
  <si>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</si>
  <si>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</si>
  <si>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</si>
  <si>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</si>
  <si>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</si>
  <si>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</si>
  <si>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</si>
  <si>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</si>
  <si>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</si>
  <si>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</si>
  <si>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</si>
  <si>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</si>
  <si>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</si>
  <si>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</si>
  <si>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</si>
  <si>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</si>
  <si>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</si>
  <si>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</si>
  <si>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</si>
  <si>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</si>
  <si>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</si>
  <si>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</si>
  <si>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</si>
  <si>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</si>
  <si>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</si>
  <si>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</si>
  <si>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</si>
  <si>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</si>
  <si>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</si>
  <si>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</si>
  <si>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</si>
  <si>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</si>
  <si>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</si>
  <si>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</si>
  <si>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</si>
  <si>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</si>
  <si>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</si>
  <si>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</si>
  <si>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</si>
  <si>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</si>
  <si>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</si>
  <si>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</si>
  <si>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</si>
  <si>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</si>
  <si>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</si>
  <si>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</si>
  <si>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</si>
  <si>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</si>
  <si>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</si>
  <si>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</si>
  <si>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</si>
  <si>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</si>
  <si>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</si>
  <si>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</si>
  <si>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</si>
  <si>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</si>
  <si>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</si>
  <si>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</si>
  <si>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</si>
  <si>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</si>
  <si>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</si>
  <si>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</si>
  <si>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</si>
  <si>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</si>
  <si>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</si>
  <si>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</si>
  <si>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</si>
  <si>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</si>
  <si>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</si>
  <si>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</si>
  <si>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</si>
  <si>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</si>
  <si>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</si>
  <si>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</si>
  <si>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</si>
  <si>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</si>
  <si>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</si>
  <si>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</si>
  <si>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</si>
  <si>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</si>
  <si>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</si>
  <si>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</si>
  <si>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</si>
  <si>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</si>
  <si>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</si>
  <si>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</si>
  <si>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</si>
  <si>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</si>
  <si>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</si>
  <si>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</si>
  <si>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</si>
  <si>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</si>
  <si>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</si>
  <si>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</si>
  <si>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</si>
  <si>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</si>
  <si>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</si>
  <si>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</si>
  <si>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</si>
  <si>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</si>
  <si>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</si>
  <si>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</si>
  <si>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</si>
  <si>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</si>
  <si>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</si>
  <si>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</si>
  <si>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</si>
  <si>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</si>
  <si>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</si>
  <si>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</si>
  <si>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</si>
  <si>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</si>
  <si>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</si>
  <si>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</si>
  <si>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</si>
  <si>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</si>
  <si>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</si>
  <si>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</si>
  <si>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</si>
  <si>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</si>
  <si>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</si>
  <si>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</si>
  <si>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</si>
  <si>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</si>
  <si>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</si>
  <si>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</si>
  <si>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</si>
  <si>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</si>
  <si>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</si>
  <si>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</si>
  <si>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</si>
  <si>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</si>
  <si>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</si>
  <si>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</si>
  <si>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</si>
  <si>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</si>
  <si>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</si>
  <si>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</si>
  <si>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</si>
  <si>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</si>
  <si>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</si>
  <si>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</si>
  <si>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</si>
  <si>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</si>
  <si>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</si>
  <si>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</si>
  <si>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</si>
  <si>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</si>
  <si>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</si>
  <si>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</si>
  <si>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</si>
  <si>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</si>
  <si>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</si>
  <si>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</si>
  <si>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</si>
  <si>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</si>
  <si>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</si>
  <si>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</si>
  <si>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</si>
  <si>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</si>
  <si>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</si>
  <si>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</si>
  <si>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</si>
  <si>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</si>
  <si>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</si>
  <si>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</si>
  <si>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</si>
  <si>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</si>
  <si>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</si>
  <si>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</si>
  <si>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</si>
  <si>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</si>
  <si>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</si>
  <si>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</si>
  <si>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</si>
  <si>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</si>
  <si>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</si>
  <si>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</si>
  <si>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</si>
  <si>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</si>
  <si>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</si>
  <si>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</si>
  <si>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</si>
  <si>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</si>
  <si>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</si>
  <si>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</si>
  <si>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</si>
  <si>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</si>
  <si>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</si>
  <si>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</si>
  <si>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</si>
  <si>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</si>
  <si>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</si>
  <si>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</si>
  <si>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</si>
  <si>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</si>
  <si>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</si>
  <si>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</si>
  <si>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</si>
  <si>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</si>
  <si>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</si>
  <si>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</si>
  <si>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</si>
  <si>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</si>
  <si>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</si>
  <si>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</si>
  <si>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</si>
  <si>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</si>
  <si>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</si>
  <si>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</si>
  <si>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</si>
  <si>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</si>
  <si>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</si>
  <si>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</si>
  <si>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</si>
  <si>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</si>
  <si>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</si>
  <si>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</si>
  <si>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</si>
  <si>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</si>
  <si>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</si>
  <si>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</si>
  <si>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</si>
  <si>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</si>
  <si>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</si>
  <si>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</si>
  <si>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</si>
  <si>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</si>
  <si>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</si>
  <si>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</si>
  <si>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</si>
  <si>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</si>
  <si>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</si>
  <si>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</si>
  <si>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</si>
  <si>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</si>
  <si>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</si>
  <si>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</si>
  <si>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</si>
  <si>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</si>
  <si>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</si>
  <si>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</si>
  <si>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</si>
  <si>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</si>
  <si>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</si>
  <si>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</si>
  <si>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</si>
  <si>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</si>
  <si>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</si>
  <si>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</si>
  <si>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</si>
  <si>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</si>
  <si>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</si>
  <si>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</si>
  <si>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</si>
  <si>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</si>
  <si>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</si>
  <si>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</si>
  <si>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</si>
  <si>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</si>
  <si>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</si>
  <si>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</si>
  <si>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</si>
  <si>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</si>
  <si>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</si>
  <si>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</si>
  <si>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</si>
  <si>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</si>
  <si>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</si>
  <si>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</si>
  <si>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</si>
  <si>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</si>
  <si>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</si>
  <si>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</si>
  <si>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</si>
  <si>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</si>
  <si>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</si>
  <si>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</si>
  <si>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</si>
  <si>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</si>
  <si>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</si>
  <si>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</si>
  <si>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</si>
  <si>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</si>
  <si>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</si>
  <si>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</si>
  <si>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</si>
  <si>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</si>
  <si>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</si>
  <si>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</si>
  <si>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</si>
  <si>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</si>
  <si>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</si>
  <si>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</si>
  <si>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</si>
  <si>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</si>
  <si>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</si>
  <si>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</si>
  <si>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</si>
  <si>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</si>
  <si>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</si>
  <si>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</si>
  <si>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</si>
  <si>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</si>
  <si>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</si>
  <si>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</si>
  <si>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</si>
  <si>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</si>
  <si>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</si>
  <si>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</si>
  <si>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</si>
  <si>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</si>
  <si>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</si>
  <si>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</si>
  <si>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</si>
  <si>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</si>
  <si>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</si>
  <si>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</si>
  <si>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</si>
  <si>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</si>
  <si>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</si>
  <si>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</si>
  <si>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</si>
  <si>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</si>
  <si>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</si>
  <si>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</si>
  <si>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</si>
  <si>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</si>
  <si>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</si>
  <si>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</si>
  <si>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</si>
  <si>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</si>
  <si>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</si>
  <si>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</si>
  <si>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</si>
  <si>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</si>
  <si>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</si>
  <si>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</si>
  <si>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</si>
  <si>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</si>
  <si>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</si>
  <si>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</si>
  <si>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</si>
  <si>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</si>
  <si>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</si>
  <si>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</si>
  <si>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</si>
  <si>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</si>
  <si>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</si>
  <si>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</si>
  <si>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</si>
  <si>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</si>
  <si>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</si>
  <si>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</si>
  <si>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</si>
  <si>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</si>
  <si>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</si>
  <si>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</si>
  <si>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</si>
  <si>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</si>
  <si>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</si>
  <si>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</si>
  <si>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</si>
  <si>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</si>
  <si>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</si>
  <si>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</si>
  <si>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</si>
  <si>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</si>
  <si>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</si>
  <si>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</si>
  <si>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</si>
  <si>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</si>
  <si>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</si>
  <si>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</si>
  <si>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</si>
  <si>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</si>
  <si>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</si>
  <si>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</si>
  <si>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</si>
  <si>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</si>
  <si>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</si>
  <si>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</si>
  <si>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</si>
  <si>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</si>
  <si>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</si>
  <si>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</si>
  <si>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</si>
  <si>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</si>
  <si>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</si>
  <si>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</si>
  <si>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</si>
  <si>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</si>
  <si>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</si>
  <si>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</si>
  <si>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</si>
  <si>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</si>
  <si>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</si>
  <si>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</si>
  <si>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</si>
  <si>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</si>
  <si>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</si>
  <si>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</si>
  <si>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</si>
  <si>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</si>
  <si>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</si>
  <si>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</si>
  <si>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</si>
  <si>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</si>
  <si>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</si>
  <si>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</si>
  <si>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</si>
  <si>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</si>
  <si>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</si>
  <si>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</si>
  <si>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</si>
  <si>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</si>
  <si>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</si>
  <si>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</si>
  <si>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</si>
  <si>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</si>
  <si>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</si>
  <si>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</si>
  <si>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</si>
  <si>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</si>
  <si>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</si>
  <si>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</si>
  <si>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</si>
  <si>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</si>
  <si>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</si>
  <si>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</si>
  <si>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</si>
  <si>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</si>
  <si>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</si>
  <si>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</si>
  <si>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</si>
  <si>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</si>
  <si>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</si>
  <si>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</si>
  <si>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</si>
  <si>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</si>
  <si>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</si>
  <si>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</si>
  <si>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</si>
  <si>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</si>
  <si>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</si>
  <si>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</si>
  <si>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</si>
  <si>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</si>
  <si>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</si>
  <si>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</si>
  <si>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</si>
  <si>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</si>
  <si>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</si>
  <si>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</si>
  <si>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</si>
  <si>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</si>
  <si>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</si>
  <si>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</si>
  <si>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</si>
  <si>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</si>
  <si>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</si>
  <si>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</si>
  <si>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</si>
  <si>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</si>
  <si>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</si>
  <si>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</si>
  <si>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</si>
  <si>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</si>
  <si>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</si>
  <si>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</si>
  <si>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</si>
  <si>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</si>
  <si>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</si>
  <si>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</si>
  <si>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</si>
  <si>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</si>
  <si>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</si>
  <si>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</si>
  <si>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</si>
  <si>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</si>
  <si>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</si>
  <si>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</si>
  <si>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</si>
  <si>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</si>
  <si>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</si>
  <si>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</si>
  <si>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</si>
  <si>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</si>
  <si>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</si>
  <si>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</si>
  <si>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</si>
  <si>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</si>
  <si>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</si>
  <si>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</si>
  <si>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</si>
  <si>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</si>
  <si>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</si>
  <si>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</si>
  <si>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</si>
  <si>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</si>
  <si>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</si>
  <si>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</si>
  <si>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</si>
  <si>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</si>
  <si>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</si>
  <si>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</si>
  <si>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</si>
  <si>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</si>
  <si>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</si>
  <si>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</si>
  <si>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</si>
  <si>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</si>
  <si>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</si>
  <si>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</si>
  <si>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</si>
  <si>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</si>
  <si>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</si>
  <si>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</si>
  <si>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</si>
  <si>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</si>
  <si>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</si>
  <si>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</si>
  <si>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</si>
  <si>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</si>
  <si>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</si>
  <si>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</si>
  <si>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</si>
  <si>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</si>
  <si>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</si>
  <si>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</si>
  <si>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</si>
  <si>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</si>
  <si>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</si>
  <si>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</si>
  <si>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</si>
  <si>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</si>
  <si>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</si>
  <si>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</si>
  <si>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</si>
  <si>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</si>
  <si>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</si>
  <si>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</si>
  <si>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</si>
  <si>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</si>
  <si>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</si>
  <si>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</si>
  <si>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</si>
  <si>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</si>
  <si>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</si>
  <si>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</si>
  <si>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</si>
  <si>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</si>
  <si>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</si>
  <si>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</si>
  <si>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</si>
  <si>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</si>
  <si>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</si>
  <si>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</si>
  <si>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</si>
  <si>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</si>
  <si>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</si>
  <si>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</si>
  <si>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</si>
  <si>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</si>
  <si>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</si>
  <si>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</si>
  <si>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</si>
  <si>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</si>
  <si>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</si>
  <si>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</si>
  <si>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</si>
  <si>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</si>
  <si>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</si>
  <si>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</si>
  <si>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</si>
  <si>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</si>
  <si>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</si>
  <si>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</si>
  <si>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</si>
  <si>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</si>
  <si>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</si>
  <si>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</si>
  <si>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</si>
  <si>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</si>
  <si>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</si>
  <si>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</si>
  <si>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</si>
  <si>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</si>
  <si>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</si>
  <si>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</si>
  <si>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</si>
  <si>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</si>
  <si>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</si>
  <si>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</si>
  <si>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</si>
  <si>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</si>
  <si>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</si>
  <si>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</si>
  <si>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</si>
  <si>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</si>
  <si>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</si>
  <si>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</si>
  <si>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</si>
  <si>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</si>
  <si>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</si>
  <si>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</si>
  <si>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</si>
  <si>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</si>
  <si>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</si>
  <si>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</si>
  <si>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</si>
  <si>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</si>
  <si>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</si>
  <si>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</si>
  <si>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</si>
  <si>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</si>
  <si>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</si>
  <si>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</si>
  <si>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</si>
  <si>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</si>
  <si>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</si>
  <si>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</si>
  <si>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</si>
  <si>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</si>
  <si>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</si>
  <si>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</si>
  <si>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</si>
  <si>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</si>
  <si>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</si>
  <si>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</si>
  <si>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</si>
  <si>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</si>
  <si>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</si>
  <si>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</si>
  <si>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</si>
  <si>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</si>
  <si>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</si>
  <si>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</si>
  <si>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</si>
  <si>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</si>
  <si>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</si>
  <si>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</si>
  <si>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</si>
  <si>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</si>
  <si>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</si>
  <si>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</si>
  <si>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</si>
  <si>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</si>
  <si>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</si>
  <si>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</si>
  <si>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</si>
  <si>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</si>
  <si>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</si>
  <si>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</si>
  <si>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</si>
  <si>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</si>
  <si>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</si>
  <si>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</si>
  <si>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</si>
  <si>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</si>
  <si>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</si>
  <si>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</si>
  <si>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</si>
  <si>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</si>
  <si>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</si>
  <si>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</si>
  <si>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</si>
  <si>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</si>
  <si>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</si>
  <si>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</si>
  <si>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</si>
  <si>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</si>
  <si>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</si>
  <si>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</si>
  <si>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</si>
  <si>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</si>
  <si>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</si>
  <si>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</si>
  <si>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</si>
  <si>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</si>
  <si>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</si>
  <si>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</si>
  <si>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</si>
  <si>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</si>
  <si>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</si>
  <si>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</si>
  <si>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</si>
  <si>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</si>
  <si>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</si>
  <si>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</si>
  <si>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</si>
  <si>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</si>
  <si>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</si>
  <si>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</si>
  <si>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</si>
  <si>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</si>
  <si>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</si>
  <si>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</si>
  <si>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</si>
  <si>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</si>
  <si>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</si>
  <si>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</si>
  <si>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</si>
  <si>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</si>
  <si>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</si>
  <si>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</si>
  <si>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</si>
  <si>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</si>
  <si>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</si>
  <si>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</si>
  <si>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</si>
  <si>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</si>
  <si>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</si>
  <si>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</si>
  <si>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</si>
  <si>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</si>
  <si>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</si>
  <si>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</si>
  <si>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</si>
  <si>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</si>
  <si>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</si>
  <si>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</si>
  <si>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</si>
  <si>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</si>
  <si>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</si>
  <si>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</si>
  <si>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</si>
  <si>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</si>
  <si>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</si>
  <si>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</si>
  <si>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</si>
  <si>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</si>
  <si>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</si>
  <si>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</si>
  <si>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</si>
  <si>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</si>
  <si>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</si>
  <si>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</si>
  <si>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</si>
  <si>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</si>
  <si>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</si>
  <si>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</si>
  <si>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</si>
  <si>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</si>
  <si>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</si>
  <si>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</si>
  <si>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</si>
  <si>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</si>
  <si>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</si>
  <si>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</si>
  <si>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</si>
  <si>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</si>
  <si>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</si>
  <si>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</si>
  <si>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</si>
  <si>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</si>
  <si>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</si>
  <si>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</si>
  <si>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</si>
  <si>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</si>
  <si>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</si>
  <si>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</si>
  <si>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</si>
  <si>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</si>
  <si>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</si>
  <si>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</si>
  <si>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</si>
  <si>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</si>
  <si>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</si>
  <si>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</si>
  <si>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</si>
  <si>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</si>
  <si>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</si>
  <si>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</si>
  <si>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</si>
  <si>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</si>
  <si>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</si>
  <si>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</si>
  <si>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</si>
  <si>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</si>
  <si>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</si>
  <si>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</si>
  <si>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</si>
  <si>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</si>
  <si>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</si>
  <si>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</si>
  <si>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</si>
  <si>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</si>
  <si>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</si>
  <si>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</si>
  <si>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</si>
  <si>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</si>
  <si>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</si>
  <si>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</si>
  <si>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</si>
  <si>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</si>
  <si>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</si>
  <si>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</si>
  <si>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</si>
  <si>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</si>
  <si>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</si>
  <si>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</si>
  <si>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</si>
  <si>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</si>
  <si>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</si>
  <si>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</si>
  <si>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</si>
  <si>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</si>
  <si>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</si>
  <si>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</si>
  <si>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</si>
  <si>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</si>
  <si>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</si>
  <si>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</si>
  <si>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</si>
  <si>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</si>
  <si>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</si>
  <si>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</si>
  <si>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</si>
  <si>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</si>
  <si>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</si>
  <si>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</si>
  <si>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</si>
  <si>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</si>
  <si>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</si>
  <si>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</si>
  <si>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</si>
  <si>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</si>
  <si>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</si>
  <si>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</si>
  <si>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</si>
  <si>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</si>
  <si>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</si>
  <si>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</si>
  <si>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</si>
  <si>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</si>
  <si>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</si>
  <si>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</si>
  <si>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</si>
  <si>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</si>
  <si>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</si>
  <si>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</si>
  <si>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</si>
  <si>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</si>
  <si>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</si>
  <si>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</si>
  <si>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</si>
  <si>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</si>
  <si>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</si>
  <si>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</si>
  <si>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</si>
  <si>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</si>
  <si>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</si>
  <si>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</si>
  <si>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</si>
  <si>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</si>
  <si>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</si>
  <si>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</si>
  <si>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</si>
  <si>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</si>
  <si>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</si>
  <si>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</si>
  <si>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</si>
  <si>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</si>
  <si>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</si>
  <si>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</si>
  <si>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</si>
  <si>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</si>
  <si>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</si>
  <si>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</si>
  <si>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</si>
  <si>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</si>
  <si>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</si>
  <si>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</si>
  <si>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</si>
  <si>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</si>
  <si>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</si>
  <si>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</si>
  <si>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</si>
  <si>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</si>
  <si>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</si>
  <si>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</si>
  <si>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</si>
  <si>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</si>
  <si>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</si>
  <si>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</si>
  <si>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</si>
  <si>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</si>
  <si>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</si>
  <si>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</si>
  <si>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</si>
  <si>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</si>
  <si>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</si>
  <si>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</si>
  <si>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</si>
  <si>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</si>
  <si>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</si>
  <si>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</si>
  <si>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</si>
  <si>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</si>
  <si>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</si>
  <si>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</si>
  <si>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</si>
  <si>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</si>
  <si>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</si>
  <si>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</si>
  <si>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</si>
  <si>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</si>
  <si>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</si>
  <si>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</si>
  <si>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</si>
  <si>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</si>
  <si>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</si>
  <si>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</si>
  <si>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</si>
  <si>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</si>
  <si>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</si>
  <si>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</si>
  <si>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</si>
  <si>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</si>
  <si>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</si>
  <si>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</si>
  <si>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</si>
  <si>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</si>
  <si>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</si>
  <si>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</si>
  <si>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</si>
  <si>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</si>
  <si>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</si>
  <si>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</si>
  <si>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</si>
  <si>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</si>
  <si>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</si>
  <si>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</si>
  <si>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</si>
  <si>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</si>
  <si>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</si>
  <si>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</si>
  <si>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</si>
  <si>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</si>
  <si>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</si>
  <si>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</si>
  <si>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</si>
  <si>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</si>
  <si>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</si>
  <si>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</si>
  <si>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</si>
  <si>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</si>
  <si>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</si>
  <si>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</si>
  <si>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</si>
  <si>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</si>
  <si>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</si>
  <si>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</si>
  <si>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</si>
  <si>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</si>
  <si>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</si>
  <si>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</si>
  <si>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</si>
  <si>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</si>
  <si>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</si>
  <si>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</si>
  <si>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</si>
  <si>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</si>
  <si>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</si>
  <si>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</si>
  <si>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</si>
  <si>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</si>
  <si>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</si>
  <si>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</si>
  <si>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</si>
  <si>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</si>
  <si>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</si>
  <si>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</si>
  <si>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</si>
  <si>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</si>
  <si>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</si>
  <si>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</si>
  <si>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</si>
  <si>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</si>
  <si>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</si>
  <si>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</si>
  <si>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</si>
  <si>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</si>
  <si>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</si>
  <si>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</si>
  <si>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</si>
  <si>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</si>
  <si>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</si>
  <si>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</si>
  <si>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</si>
  <si>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</si>
  <si>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</si>
  <si>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</si>
  <si>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</si>
  <si>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</si>
  <si>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</si>
  <si>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</si>
  <si>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</si>
  <si>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</si>
  <si>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</si>
  <si>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</si>
  <si>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</si>
  <si>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</si>
  <si>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</si>
  <si>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</si>
  <si>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</si>
  <si>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</si>
  <si>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</si>
  <si>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</si>
  <si>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</si>
  <si>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</si>
  <si>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</si>
  <si>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</si>
  <si>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</si>
  <si>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</si>
  <si>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</si>
  <si>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</si>
  <si>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</si>
  <si>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</si>
  <si>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</si>
  <si>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</si>
  <si>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</si>
  <si>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</si>
  <si>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</si>
  <si>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</si>
  <si>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</si>
  <si>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</si>
  <si>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</si>
  <si>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</si>
  <si>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</si>
  <si>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</si>
  <si>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</si>
  <si>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</si>
  <si>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</si>
  <si>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</si>
  <si>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</si>
  <si>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</si>
  <si>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</si>
  <si>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</si>
  <si>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</si>
  <si>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</si>
  <si>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</si>
  <si>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</si>
  <si>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</si>
  <si>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</si>
  <si>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</si>
  <si>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</si>
  <si>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</si>
  <si>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</si>
  <si>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</si>
  <si>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</si>
  <si>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</si>
  <si>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</si>
  <si>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</si>
  <si>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</si>
  <si>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</si>
  <si>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</si>
  <si>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</si>
  <si>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</si>
  <si>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</si>
  <si>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</si>
  <si>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</si>
  <si>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</si>
  <si>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</si>
  <si>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</si>
  <si>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</si>
  <si>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</si>
  <si>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</si>
  <si>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</si>
  <si>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</si>
  <si>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</si>
  <si>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</si>
  <si>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</si>
  <si>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</si>
  <si>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</si>
  <si>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</si>
  <si>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</si>
  <si>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</si>
  <si>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</si>
  <si>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</si>
  <si>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</si>
  <si>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</si>
  <si>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</si>
  <si>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</si>
  <si>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</si>
  <si>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</si>
  <si>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</si>
  <si>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</si>
  <si>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</si>
  <si>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</si>
  <si>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</si>
  <si>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</si>
  <si>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</si>
  <si>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</si>
  <si>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</si>
  <si>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</si>
  <si>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</si>
  <si>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</si>
  <si>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</si>
  <si>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</si>
  <si>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</si>
  <si>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</si>
  <si>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</si>
  <si>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</si>
  <si>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</si>
  <si>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</si>
  <si>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</si>
  <si>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</si>
  <si>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</si>
  <si>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</si>
  <si>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</si>
  <si>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</si>
  <si>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</si>
  <si>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</si>
  <si>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</si>
  <si>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</si>
  <si>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</si>
  <si>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</si>
  <si>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</si>
  <si>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</si>
  <si>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</si>
  <si>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</si>
  <si>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</si>
  <si>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</si>
  <si>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</si>
  <si>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</si>
  <si>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</si>
  <si>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</si>
  <si>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</si>
  <si>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</si>
  <si>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</si>
  <si>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</si>
  <si>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</si>
  <si>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</si>
  <si>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</si>
  <si>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</si>
  <si>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</si>
  <si>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</si>
  <si>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</si>
  <si>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</si>
  <si>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</si>
  <si>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</si>
  <si>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</si>
  <si>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</si>
  <si>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</si>
  <si>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</si>
  <si>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</si>
  <si>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</si>
  <si>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</si>
  <si>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</si>
  <si>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</si>
  <si>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</si>
  <si>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</si>
  <si>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</si>
  <si>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</si>
  <si>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</si>
  <si>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</si>
  <si>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</si>
  <si>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</si>
  <si>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</si>
  <si>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</si>
  <si>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</si>
  <si>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</si>
  <si>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</si>
  <si>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</si>
  <si>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</si>
  <si>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</si>
  <si>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</si>
  <si>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</si>
  <si>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</si>
  <si>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</si>
  <si>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</si>
  <si>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</si>
  <si>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</si>
  <si>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</si>
  <si>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</si>
  <si>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</si>
  <si>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</si>
  <si>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</si>
  <si>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</si>
  <si>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</si>
  <si>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</si>
  <si>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</si>
  <si>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</si>
  <si>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</si>
  <si>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</si>
  <si>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</si>
  <si>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</si>
  <si>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</si>
  <si>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</si>
  <si>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</si>
  <si>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</si>
  <si>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</si>
  <si>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</si>
  <si>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</si>
  <si>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</si>
  <si>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</si>
  <si>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</si>
  <si>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</si>
  <si>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</si>
  <si>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</si>
  <si>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</si>
  <si>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</si>
  <si>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</si>
  <si>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</si>
  <si>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</si>
  <si>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</si>
  <si>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</si>
  <si>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</si>
  <si>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</si>
  <si>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</si>
  <si>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</si>
  <si>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</si>
  <si>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</si>
  <si>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</si>
  <si>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</si>
  <si>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</si>
  <si>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</si>
  <si>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</si>
  <si>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</si>
  <si>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</si>
  <si>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</si>
  <si>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</si>
  <si>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</si>
  <si>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</si>
  <si>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</si>
  <si>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</si>
  <si>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</si>
  <si>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</si>
  <si>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</si>
  <si>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</si>
  <si>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</si>
  <si>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</si>
  <si>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</si>
  <si>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</si>
  <si>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</si>
  <si>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</si>
  <si>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</si>
  <si>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</si>
  <si>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</si>
  <si>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</si>
  <si>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</si>
  <si>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</si>
  <si>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</si>
  <si>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</si>
  <si>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</si>
  <si>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</si>
  <si>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</si>
  <si>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</si>
  <si>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</si>
  <si>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</si>
  <si>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</si>
  <si>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</si>
  <si>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</si>
  <si>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</si>
  <si>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</si>
  <si>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</si>
  <si>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</si>
  <si>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</si>
  <si>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</si>
  <si>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</si>
  <si>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</si>
  <si>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</si>
  <si>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</si>
  <si>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</si>
  <si>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</si>
  <si>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</si>
  <si>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</si>
  <si>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</si>
  <si>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</si>
  <si>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</si>
  <si>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</si>
  <si>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</si>
  <si>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</si>
  <si>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</si>
  <si>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</si>
  <si>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</si>
  <si>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</si>
  <si>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</si>
  <si>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</si>
  <si>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</si>
  <si>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</si>
  <si>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</si>
  <si>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</si>
  <si>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</si>
  <si>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</si>
  <si>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</si>
  <si>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</si>
  <si>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</si>
  <si>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</si>
  <si>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</si>
  <si>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</si>
  <si>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</si>
  <si>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</si>
  <si>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</si>
  <si>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</si>
  <si>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</si>
  <si>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</si>
  <si>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</si>
  <si>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</si>
  <si>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</si>
  <si>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</si>
  <si>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</si>
  <si>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</si>
  <si>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</si>
  <si>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</si>
  <si>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</si>
  <si>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</si>
  <si>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</si>
  <si>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</si>
  <si>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</si>
  <si>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</si>
  <si>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</si>
  <si>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</si>
  <si>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</si>
  <si>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</si>
  <si>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</si>
  <si>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</si>
  <si>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</si>
  <si>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</si>
  <si>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</si>
  <si>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</si>
  <si>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</si>
  <si>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</si>
  <si>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</si>
  <si>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</si>
  <si>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</si>
  <si>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</si>
  <si>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</si>
  <si>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</si>
  <si>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</si>
  <si>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</si>
  <si>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</si>
  <si>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</si>
  <si>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</si>
  <si>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</si>
  <si>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</si>
  <si>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</si>
  <si>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</si>
  <si>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</si>
  <si>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</si>
  <si>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</si>
  <si>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</si>
  <si>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</si>
  <si>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</si>
  <si>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</si>
  <si>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</si>
  <si>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</si>
  <si>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</si>
  <si>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</si>
  <si>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</si>
  <si>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</si>
  <si>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</si>
  <si>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</si>
  <si>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</si>
  <si>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</si>
  <si>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</si>
  <si>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</si>
  <si>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</si>
  <si>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</si>
  <si>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</si>
  <si>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</si>
  <si>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</si>
  <si>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</si>
  <si>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</si>
  <si>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</si>
  <si>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</si>
  <si>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</si>
  <si>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</si>
  <si>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</si>
  <si>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</si>
  <si>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</si>
  <si>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</si>
  <si>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</si>
  <si>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</si>
  <si>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</si>
  <si>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</si>
  <si>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</si>
  <si>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</si>
  <si>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</si>
  <si>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</si>
  <si>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</si>
  <si>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</si>
  <si>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</si>
  <si>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</si>
  <si>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</si>
  <si>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</si>
  <si>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</si>
  <si>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</si>
  <si>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</si>
  <si>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</si>
  <si>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</si>
  <si>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</si>
  <si>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</si>
  <si>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</si>
  <si>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</si>
  <si>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</si>
  <si>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</si>
  <si>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</si>
  <si>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</si>
  <si>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</si>
  <si>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</si>
  <si>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</si>
  <si>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</si>
  <si>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</si>
  <si>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</si>
  <si>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</si>
  <si>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</si>
  <si>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</si>
  <si>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</si>
  <si>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</si>
  <si>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</si>
  <si>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</si>
  <si>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</si>
  <si>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</si>
  <si>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</si>
  <si>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</si>
  <si>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</si>
  <si>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</si>
  <si>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</si>
  <si>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</si>
  <si>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</si>
  <si>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</si>
  <si>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</si>
  <si>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</si>
  <si>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</si>
  <si>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</si>
  <si>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</si>
  <si>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</si>
  <si>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</si>
  <si>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</si>
  <si>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</si>
  <si>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</si>
  <si>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</si>
  <si>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</si>
  <si>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</si>
  <si>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</si>
  <si>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</si>
  <si>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</si>
  <si>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</si>
  <si>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</si>
  <si>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</si>
  <si>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</si>
  <si>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</si>
  <si>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</si>
  <si>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</si>
  <si>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</si>
  <si>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</si>
  <si>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</si>
  <si>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</si>
  <si>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</si>
  <si>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</si>
  <si>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</si>
  <si>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</si>
  <si>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</si>
  <si>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</si>
  <si>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</si>
  <si>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</si>
  <si>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</si>
  <si>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</si>
  <si>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</si>
  <si>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</si>
  <si>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</si>
  <si>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</si>
  <si>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</si>
  <si>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</si>
  <si>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</si>
  <si>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</si>
  <si>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</si>
  <si>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</si>
  <si>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</si>
  <si>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</si>
  <si>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</si>
  <si>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</si>
  <si>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</si>
  <si>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</si>
  <si>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</si>
  <si>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</si>
  <si>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</si>
  <si>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</si>
  <si>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</si>
  <si>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</si>
  <si>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</si>
  <si>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</si>
  <si>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</si>
  <si>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</si>
  <si>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</si>
  <si>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</si>
  <si>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</si>
  <si>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</si>
  <si>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</si>
  <si>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</si>
  <si>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</si>
  <si>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</si>
  <si>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</si>
  <si>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</si>
  <si>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</si>
  <si>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</si>
  <si>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</si>
  <si>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</si>
  <si>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</si>
  <si>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</si>
  <si>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</si>
  <si>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</si>
  <si>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</si>
  <si>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</si>
  <si>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</si>
  <si>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</si>
  <si>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</si>
  <si>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</si>
  <si>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</si>
  <si>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</si>
  <si>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</si>
  <si>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</si>
  <si>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</si>
  <si>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</si>
  <si>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</si>
  <si>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</si>
  <si>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</si>
  <si>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</si>
  <si>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</si>
  <si>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</si>
  <si>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</si>
  <si>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</si>
  <si>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</si>
  <si>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</si>
  <si>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</si>
  <si>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</si>
  <si>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</si>
  <si>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</si>
  <si>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</si>
  <si>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</si>
  <si>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</si>
  <si>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</si>
  <si>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</si>
  <si>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</si>
  <si>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</si>
  <si>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</si>
  <si>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</si>
  <si>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</si>
  <si>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</si>
  <si>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</si>
  <si>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</si>
  <si>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</si>
  <si>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</si>
  <si>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</si>
  <si>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</si>
  <si>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</si>
  <si>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</si>
  <si>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</si>
  <si>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</si>
  <si>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</si>
  <si>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</si>
  <si>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</si>
  <si>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</si>
  <si>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</si>
  <si>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</si>
  <si>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</si>
  <si>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</si>
  <si>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</si>
  <si>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</si>
  <si>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</si>
  <si>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</si>
  <si>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</si>
  <si>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</si>
  <si>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</si>
  <si>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</si>
  <si>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</si>
  <si>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</si>
  <si>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</si>
  <si>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</si>
  <si>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</si>
  <si>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</si>
  <si>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</si>
  <si>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</si>
  <si>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</si>
  <si>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</si>
  <si>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</si>
  <si>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</si>
  <si>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</si>
  <si>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</si>
  <si>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</si>
  <si>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</si>
  <si>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</si>
  <si>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</si>
  <si>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</si>
  <si>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</si>
  <si>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</si>
  <si>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</si>
  <si>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</si>
  <si>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</si>
  <si>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</si>
  <si>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</si>
  <si>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</si>
  <si>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</si>
  <si>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</si>
  <si>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</si>
  <si>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</si>
  <si>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</si>
  <si>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</si>
  <si>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</si>
  <si>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</si>
  <si>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</si>
  <si>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</si>
  <si>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</si>
  <si>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</si>
  <si>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</si>
  <si>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</si>
  <si>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</si>
  <si>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</si>
  <si>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</si>
  <si>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</si>
  <si>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</si>
  <si>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</si>
  <si>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</si>
  <si>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</si>
  <si>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</si>
  <si>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</si>
  <si>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</si>
  <si>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</si>
  <si>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</si>
  <si>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</si>
  <si>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</si>
  <si>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</si>
  <si>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</si>
  <si>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</si>
  <si>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</si>
  <si>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</si>
  <si>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</si>
  <si>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</si>
  <si>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</si>
  <si>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</si>
  <si>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</si>
  <si>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</si>
  <si>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</si>
  <si>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</si>
  <si>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</si>
  <si>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</si>
  <si>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</si>
  <si>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</si>
  <si>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</si>
  <si>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</si>
  <si>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</si>
  <si>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</si>
  <si>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</si>
  <si>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</si>
  <si>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</si>
  <si>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</si>
  <si>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</si>
  <si>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</si>
  <si>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</si>
  <si>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</si>
  <si>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</si>
  <si>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</si>
  <si>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</si>
  <si>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</si>
  <si>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</si>
  <si>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</si>
  <si>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</si>
  <si>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</si>
  <si>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</si>
  <si>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</si>
  <si>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</si>
  <si>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</si>
  <si>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</si>
  <si>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</si>
  <si>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</si>
  <si>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</si>
  <si>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</si>
  <si>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</si>
  <si>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</si>
  <si>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</si>
  <si>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</si>
  <si>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</si>
  <si>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</si>
  <si>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</si>
  <si>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</si>
  <si>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</si>
  <si>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</si>
  <si>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</si>
  <si>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</si>
  <si>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</si>
  <si>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</si>
  <si>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</si>
  <si>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</si>
  <si>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</si>
  <si>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</si>
  <si>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</si>
  <si>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</si>
  <si>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</si>
  <si>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</si>
  <si>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</si>
  <si>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</si>
  <si>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</si>
  <si>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</si>
  <si>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</si>
  <si>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</si>
  <si>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</si>
  <si>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</si>
  <si>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</si>
  <si>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</si>
  <si>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</si>
  <si>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</si>
  <si>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</si>
  <si>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</si>
  <si>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</si>
  <si>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</si>
  <si>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</si>
  <si>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</si>
  <si>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</si>
  <si>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</si>
  <si>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</si>
  <si>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</si>
  <si>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</si>
  <si>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</si>
  <si>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</si>
  <si>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</si>
  <si>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</si>
  <si>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</si>
  <si>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</si>
  <si>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</si>
  <si>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</si>
  <si>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</si>
  <si>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</si>
  <si>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</si>
  <si>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</si>
  <si>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</si>
  <si>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</si>
  <si>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</si>
  <si>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</si>
  <si>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</si>
  <si>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</si>
  <si>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</si>
  <si>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</si>
  <si>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</si>
  <si>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</si>
  <si>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</si>
  <si>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</si>
  <si>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</si>
  <si>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</si>
  <si>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</si>
  <si>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</si>
  <si>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</si>
  <si>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</si>
  <si>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</si>
  <si>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</si>
  <si>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</si>
  <si>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</si>
  <si>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</si>
  <si>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</si>
  <si>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</si>
  <si>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</si>
  <si>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</si>
  <si>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</si>
  <si>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</si>
  <si>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</si>
  <si>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</si>
  <si>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</si>
  <si>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</si>
  <si>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</si>
  <si>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</si>
  <si>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</si>
  <si>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</si>
  <si>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</si>
  <si>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</si>
  <si>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</si>
  <si>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</si>
  <si>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</si>
  <si>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</si>
  <si>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</si>
  <si>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</si>
  <si>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</si>
  <si>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</si>
  <si>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</si>
  <si>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</si>
  <si>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</si>
  <si>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</si>
  <si>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</si>
  <si>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</si>
  <si>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</si>
  <si>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</si>
  <si>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</si>
  <si>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</si>
  <si>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</si>
  <si>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</si>
  <si>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</si>
  <si>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</si>
  <si>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</si>
  <si>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</si>
  <si>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</si>
  <si>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</si>
  <si>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</si>
  <si>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</si>
  <si>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</si>
  <si>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</si>
  <si>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</si>
  <si>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</si>
  <si>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</si>
  <si>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</si>
  <si>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</si>
  <si>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</si>
  <si>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</si>
  <si>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</si>
  <si>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</si>
  <si>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</si>
  <si>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</si>
  <si>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</si>
  <si>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</si>
  <si>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</si>
  <si>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</si>
  <si>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</si>
  <si>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</si>
  <si>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</si>
  <si>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</si>
  <si>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</si>
  <si>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</si>
  <si>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</si>
  <si>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</si>
  <si>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</si>
  <si>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</si>
  <si>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</si>
  <si>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</si>
  <si>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</si>
  <si>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</si>
  <si>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</si>
  <si>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</si>
  <si>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</si>
  <si>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</si>
  <si>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</si>
  <si>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</si>
  <si>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</si>
  <si>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</si>
  <si>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</si>
  <si>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</si>
  <si>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</si>
  <si>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</si>
  <si>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</si>
  <si>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</si>
  <si>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</si>
  <si>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</si>
  <si>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</si>
  <si>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</si>
  <si>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</si>
  <si>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</si>
  <si>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</si>
  <si>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</si>
  <si>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</si>
  <si>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</si>
  <si>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</si>
  <si>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</si>
  <si>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</si>
  <si>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</si>
  <si>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</si>
  <si>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</si>
  <si>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</si>
  <si>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</si>
  <si>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</si>
  <si>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</si>
  <si>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</si>
  <si>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</si>
  <si>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</si>
  <si>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</si>
  <si>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</si>
  <si>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</si>
  <si>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</si>
  <si>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</si>
  <si>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</si>
  <si>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</si>
  <si>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</si>
  <si>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</si>
  <si>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</si>
  <si>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</si>
  <si>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</si>
  <si>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</si>
  <si>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</si>
  <si>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</si>
  <si>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</si>
  <si>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</si>
  <si>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</si>
  <si>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</si>
  <si>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</si>
  <si>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</si>
  <si>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</si>
  <si>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</si>
  <si>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</si>
  <si>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</si>
  <si>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</si>
  <si>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</si>
  <si>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</si>
  <si>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</si>
  <si>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</si>
  <si>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</si>
  <si>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</si>
  <si>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</si>
  <si>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</si>
  <si>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</si>
  <si>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</si>
  <si>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</si>
  <si>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</si>
  <si>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</si>
  <si>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</si>
  <si>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</si>
  <si>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</si>
  <si>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</si>
  <si>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</si>
  <si>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</si>
  <si>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</si>
  <si>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</si>
  <si>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</si>
  <si>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</si>
  <si>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</si>
  <si>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</si>
  <si>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</si>
  <si>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</si>
  <si>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</si>
  <si>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</si>
  <si>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</si>
  <si>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</si>
  <si>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</si>
  <si>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</si>
  <si>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</si>
  <si>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</si>
  <si>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</si>
  <si>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</si>
  <si>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</si>
  <si>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</si>
  <si>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</si>
  <si>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</si>
  <si>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</si>
  <si>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</si>
  <si>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</si>
  <si>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</si>
  <si>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</si>
  <si>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</si>
  <si>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</si>
  <si>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</si>
  <si>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</si>
  <si>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</si>
  <si>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</si>
  <si>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</si>
  <si>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</si>
  <si>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</si>
  <si>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</si>
  <si>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</si>
  <si>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</si>
  <si>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</si>
  <si>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</si>
  <si>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</si>
  <si>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</si>
  <si>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</si>
  <si>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</si>
  <si>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</si>
  <si>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</si>
  <si>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</si>
  <si>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</si>
  <si>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</si>
  <si>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</si>
  <si>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</si>
  <si>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</si>
  <si>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</si>
  <si>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</si>
  <si>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</si>
  <si>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</si>
  <si>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</si>
  <si>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</si>
  <si>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</si>
  <si>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</si>
  <si>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</si>
  <si>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</si>
  <si>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</si>
  <si>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</si>
  <si>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</si>
  <si>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</si>
  <si>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</si>
  <si>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</si>
  <si>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</si>
  <si>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</si>
  <si>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</si>
  <si>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</si>
  <si>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</si>
  <si>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</si>
  <si>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</si>
  <si>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</si>
  <si>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</si>
  <si>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</si>
  <si>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</si>
  <si>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</si>
  <si>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</si>
  <si>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</si>
  <si>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</si>
  <si>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</si>
  <si>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</si>
  <si>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</si>
  <si>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</si>
  <si>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</si>
  <si>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</si>
  <si>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</si>
  <si>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</si>
  <si>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</si>
  <si>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</si>
  <si>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</si>
  <si>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</si>
  <si>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</si>
  <si>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</si>
  <si>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</si>
  <si>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</si>
  <si>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</si>
  <si>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</si>
  <si>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</si>
  <si>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</si>
  <si>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</si>
  <si>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</si>
  <si>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</si>
  <si>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</si>
  <si>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</si>
  <si>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</si>
  <si>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</si>
  <si>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</si>
  <si>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</si>
  <si>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</si>
  <si>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</si>
  <si>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</si>
  <si>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</si>
  <si>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</si>
  <si>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</si>
  <si>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</si>
  <si>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</si>
  <si>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</si>
  <si>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</si>
  <si>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</si>
  <si>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</si>
  <si>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</si>
  <si>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</si>
  <si>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</si>
  <si>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</si>
  <si>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</si>
  <si>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</si>
  <si>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</si>
  <si>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</si>
  <si>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</si>
  <si>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</si>
  <si>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</si>
  <si>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</si>
  <si>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</si>
  <si>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</si>
  <si>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</si>
  <si>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</si>
  <si>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</si>
  <si>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</si>
  <si>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</si>
  <si>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</si>
  <si>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</si>
  <si>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</si>
  <si>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</si>
  <si>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</si>
  <si>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</si>
  <si>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</si>
  <si>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</si>
  <si>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</si>
  <si>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</si>
  <si>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</si>
  <si>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</si>
  <si>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</si>
  <si>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</si>
  <si>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</si>
  <si>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</si>
  <si>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</si>
  <si>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</si>
  <si>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</si>
  <si>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</si>
  <si>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</si>
  <si>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</si>
  <si>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</si>
  <si>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</si>
  <si>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</si>
  <si>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</si>
  <si>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</si>
  <si>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</si>
  <si>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</si>
  <si>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</si>
  <si>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</si>
  <si>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</si>
  <si>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</si>
  <si>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</si>
  <si>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</si>
  <si>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</si>
  <si>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</si>
  <si>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</si>
  <si>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</si>
  <si>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</si>
  <si>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</si>
  <si>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</si>
  <si>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</si>
  <si>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</si>
  <si>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</si>
  <si>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</si>
  <si>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</si>
  <si>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</si>
  <si>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</si>
  <si>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</si>
  <si>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</si>
  <si>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</si>
  <si>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</si>
  <si>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</si>
  <si>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</si>
  <si>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</si>
  <si>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</si>
  <si>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</si>
  <si>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</si>
  <si>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</si>
  <si>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</si>
  <si>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</si>
  <si>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</si>
  <si>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</si>
  <si>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</si>
  <si>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</si>
  <si>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</si>
  <si>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</si>
  <si>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</si>
  <si>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</si>
  <si>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</si>
  <si>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</si>
  <si>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</si>
  <si>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</si>
  <si>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</si>
  <si>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</si>
  <si>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</si>
  <si>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</si>
  <si>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</si>
  <si>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</si>
  <si>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</si>
  <si>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</si>
  <si>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</si>
  <si>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</si>
  <si>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</si>
  <si>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</si>
  <si>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</si>
  <si>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</si>
  <si>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</si>
  <si>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</si>
  <si>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</si>
  <si>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</si>
  <si>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</si>
  <si>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</si>
  <si>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</si>
  <si>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</si>
  <si>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</si>
  <si>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</si>
  <si>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</si>
  <si>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</si>
  <si>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</si>
  <si>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</si>
  <si>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</si>
  <si>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</si>
  <si>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</si>
  <si>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</si>
  <si>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</si>
  <si>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</si>
  <si>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</si>
  <si>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</si>
  <si>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</si>
  <si>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</si>
  <si>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</si>
  <si>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</si>
  <si>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</si>
  <si>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</si>
  <si>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</si>
  <si>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</si>
  <si>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</si>
  <si>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</si>
  <si>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</si>
  <si>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</si>
  <si>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</si>
  <si>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</si>
  <si>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</si>
  <si>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</si>
  <si>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</si>
  <si>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</si>
  <si>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</si>
  <si>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</si>
  <si>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</si>
  <si>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</si>
  <si>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</si>
  <si>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</si>
  <si>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</si>
  <si>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</si>
  <si>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</si>
  <si>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</si>
  <si>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</si>
  <si>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</si>
  <si>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</si>
  <si>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</si>
  <si>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</si>
  <si>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</si>
  <si>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</si>
  <si>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</si>
  <si>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</si>
  <si>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</si>
  <si>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</si>
  <si>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</si>
  <si>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</si>
  <si>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</si>
  <si>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</si>
  <si>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</si>
  <si>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</si>
  <si>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</si>
  <si>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</si>
  <si>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</si>
  <si>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</si>
  <si>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</si>
  <si>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</si>
  <si>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</si>
  <si>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</si>
  <si>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</si>
  <si>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</si>
  <si>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</si>
  <si>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</si>
  <si>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</si>
  <si>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</si>
  <si>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</si>
  <si>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</si>
  <si>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</si>
  <si>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</si>
  <si>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</si>
  <si>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</si>
  <si>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</si>
  <si>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</si>
  <si>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</si>
  <si>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</si>
  <si>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</si>
  <si>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</si>
  <si>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</si>
  <si>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</si>
  <si>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</si>
  <si>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</si>
  <si>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</si>
  <si>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</si>
  <si>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</si>
  <si>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</si>
  <si>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</si>
  <si>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</si>
  <si>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</si>
  <si>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</si>
  <si>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</si>
  <si>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</si>
  <si>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</si>
  <si>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</si>
  <si>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</si>
  <si>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</si>
  <si>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</si>
  <si>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</si>
  <si>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</si>
  <si>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</si>
  <si>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</si>
  <si>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</si>
  <si>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</si>
  <si>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</si>
  <si>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</si>
  <si>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</si>
  <si>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</si>
  <si>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</si>
  <si>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</si>
  <si>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</si>
  <si>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</si>
  <si>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</si>
  <si>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</si>
  <si>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</si>
  <si>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</si>
  <si>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</si>
  <si>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</si>
  <si>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</si>
  <si>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</si>
  <si>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</si>
  <si>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</si>
  <si>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</si>
  <si>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</si>
  <si>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</si>
  <si>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</si>
  <si>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</si>
  <si>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</si>
  <si>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</si>
  <si>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</si>
  <si>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</si>
  <si>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</si>
  <si>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</si>
  <si>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</si>
  <si>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</si>
  <si>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</si>
  <si>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</si>
  <si>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</si>
  <si>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</si>
  <si>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</si>
  <si>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</si>
  <si>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</si>
  <si>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</si>
  <si>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</si>
  <si>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</si>
  <si>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</si>
  <si>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</si>
  <si>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</si>
  <si>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</si>
  <si>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</si>
  <si>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</si>
  <si>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</si>
  <si>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</si>
  <si>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</si>
  <si>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</si>
  <si>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</si>
  <si>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</si>
  <si>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</si>
  <si>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</si>
  <si>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</si>
  <si>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</si>
  <si>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</si>
  <si>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</si>
  <si>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</si>
  <si>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</si>
  <si>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</si>
  <si>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</si>
  <si>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</si>
  <si>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</si>
  <si>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</si>
  <si>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</si>
  <si>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</si>
  <si>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</si>
  <si>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</si>
  <si>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</si>
  <si>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</si>
  <si>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</si>
  <si>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</si>
  <si>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</si>
  <si>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</si>
  <si>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</si>
  <si>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</si>
  <si>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</si>
  <si>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</si>
  <si>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</si>
  <si>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</si>
  <si>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</si>
  <si>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</si>
  <si>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</si>
  <si>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</si>
  <si>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</si>
  <si>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</si>
  <si>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</si>
  <si>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</si>
  <si>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</si>
  <si>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</si>
  <si>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</si>
  <si>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</si>
  <si>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</si>
  <si>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</si>
  <si>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</si>
  <si>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</si>
  <si>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</si>
  <si>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</si>
  <si>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</si>
  <si>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</si>
  <si>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</si>
  <si>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</si>
  <si>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</si>
  <si>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</si>
  <si>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</si>
  <si>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</si>
  <si>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</si>
  <si>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</si>
  <si>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</si>
  <si>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</si>
  <si>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</si>
  <si>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</si>
  <si>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</si>
  <si>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</si>
  <si>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</si>
  <si>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</si>
  <si>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</si>
  <si>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</si>
  <si>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</si>
  <si>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</si>
  <si>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</si>
  <si>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</si>
  <si>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</si>
  <si>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</si>
  <si>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</si>
  <si>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</si>
  <si>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</si>
  <si>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</si>
  <si>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</si>
  <si>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</si>
  <si>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</si>
  <si>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</si>
  <si>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</si>
  <si>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</si>
  <si>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</si>
  <si>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</si>
  <si>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</si>
  <si>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</si>
  <si>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</si>
  <si>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</si>
  <si>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</si>
  <si>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</si>
  <si>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</si>
  <si>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</si>
  <si>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</si>
  <si>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</si>
  <si>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</si>
  <si>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</si>
  <si>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</si>
  <si>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</si>
  <si>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</si>
  <si>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</si>
  <si>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</si>
  <si>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</si>
  <si>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</si>
  <si>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</si>
  <si>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</si>
  <si>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</si>
  <si>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</si>
  <si>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</si>
  <si>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</si>
  <si>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</si>
  <si>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</si>
  <si>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</si>
  <si>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</si>
  <si>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</si>
  <si>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</si>
  <si>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</si>
  <si>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</si>
  <si>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</si>
  <si>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</si>
  <si>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</si>
  <si>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</si>
  <si>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</si>
  <si>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</si>
  <si>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</si>
  <si>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</si>
  <si>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</si>
  <si>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</si>
  <si>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</si>
  <si>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</si>
  <si>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</si>
  <si>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</si>
  <si>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</si>
  <si>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</si>
  <si>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</si>
  <si>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</si>
  <si>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</si>
  <si>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</si>
  <si>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</si>
  <si>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</si>
  <si>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</si>
  <si>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</si>
  <si>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</si>
  <si>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</si>
  <si>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</si>
  <si>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</si>
  <si>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</si>
  <si>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</si>
  <si>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</si>
  <si>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</si>
  <si>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</si>
  <si>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</si>
  <si>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</si>
  <si>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</si>
  <si>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</si>
  <si>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</si>
  <si>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</si>
  <si>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</si>
  <si>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</si>
  <si>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</si>
  <si>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</si>
  <si>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</si>
  <si>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</si>
  <si>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</si>
  <si>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</si>
  <si>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</si>
  <si>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</si>
  <si>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</si>
  <si>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</si>
  <si>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</si>
  <si>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</si>
  <si>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</si>
  <si>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</si>
  <si>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</si>
  <si>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</si>
  <si>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</si>
  <si>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</si>
  <si>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</si>
  <si>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</si>
  <si>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</si>
  <si>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</si>
  <si>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</si>
  <si>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</si>
  <si>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</si>
  <si>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</si>
  <si>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</si>
  <si>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</si>
  <si>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</si>
  <si>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</si>
  <si>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</si>
  <si>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</si>
  <si>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</si>
  <si>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</si>
  <si>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</si>
  <si>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</si>
  <si>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</si>
  <si>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</si>
  <si>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</si>
  <si>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</si>
  <si>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</si>
  <si>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</si>
  <si>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</si>
  <si>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</si>
  <si>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</si>
  <si>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</si>
  <si>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</si>
  <si>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</si>
  <si>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</si>
  <si>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</si>
  <si>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</si>
  <si>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</si>
  <si>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</si>
  <si>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</si>
  <si>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</si>
  <si>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</si>
  <si>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</si>
  <si>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</si>
  <si>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</si>
  <si>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</si>
  <si>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</si>
  <si>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</si>
  <si>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</si>
  <si>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</si>
  <si>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</si>
  <si>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</si>
  <si>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</si>
  <si>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</si>
  <si>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</si>
  <si>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</si>
  <si>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</si>
  <si>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</si>
  <si>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</si>
  <si>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</si>
  <si>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</si>
  <si>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</si>
  <si>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</si>
  <si>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</si>
  <si>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</si>
  <si>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</si>
  <si>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</si>
  <si>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</si>
  <si>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</si>
  <si>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</si>
  <si>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</si>
  <si>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</si>
  <si>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</si>
  <si>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</si>
  <si>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</si>
  <si>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</si>
  <si>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</si>
  <si>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</si>
  <si>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</si>
  <si>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</si>
  <si>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</si>
  <si>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</si>
  <si>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</si>
  <si>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</si>
  <si>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</si>
  <si>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</si>
  <si>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</si>
  <si>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</si>
  <si>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</si>
  <si>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</si>
  <si>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</si>
  <si>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</si>
  <si>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</si>
  <si>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</si>
  <si>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</si>
  <si>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</si>
  <si>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</si>
  <si>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</si>
  <si>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</si>
  <si>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</si>
  <si>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</si>
  <si>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</si>
  <si>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</si>
  <si>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</si>
  <si>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</si>
  <si>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</si>
  <si>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</si>
  <si>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</si>
  <si>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</si>
  <si>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</si>
  <si>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</si>
  <si>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</si>
  <si>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</si>
  <si>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</si>
  <si>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</si>
  <si>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</si>
  <si>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</si>
  <si>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</si>
  <si>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</si>
  <si>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</si>
  <si>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</si>
  <si>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</si>
  <si>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</si>
  <si>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</si>
  <si>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</si>
  <si>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</si>
  <si>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</si>
  <si>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</si>
  <si>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</si>
  <si>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</si>
  <si>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</si>
  <si>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</si>
  <si>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</si>
  <si>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</si>
  <si>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</si>
  <si>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</si>
  <si>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</si>
  <si>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</si>
  <si>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</si>
  <si>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</si>
  <si>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</si>
  <si>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</si>
  <si>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</si>
  <si>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</si>
  <si>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</si>
  <si>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</si>
  <si>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</si>
  <si>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</si>
  <si>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</si>
  <si>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</si>
  <si>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</si>
  <si>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</si>
  <si>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</si>
  <si>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</si>
  <si>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</si>
  <si>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</si>
  <si>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</si>
  <si>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</si>
  <si>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</si>
  <si>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</si>
  <si>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</si>
  <si>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</si>
  <si>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</si>
  <si>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</si>
  <si>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</si>
  <si>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</si>
  <si>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</si>
  <si>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</si>
  <si>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</si>
  <si>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</si>
  <si>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</si>
  <si>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</si>
  <si>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</si>
  <si>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</si>
  <si>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</si>
  <si>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</si>
  <si>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</si>
  <si>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</si>
  <si>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</si>
  <si>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</si>
  <si>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</si>
  <si>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</si>
  <si>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</si>
  <si>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</si>
  <si>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</si>
  <si>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</si>
  <si>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</si>
  <si>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</si>
  <si>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</si>
  <si>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</si>
  <si>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</si>
  <si>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</si>
  <si>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</si>
  <si>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</si>
  <si>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</si>
  <si>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</si>
  <si>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</si>
  <si>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</si>
  <si>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</si>
  <si>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</si>
  <si>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</si>
  <si>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</si>
  <si>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</si>
  <si>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</si>
  <si>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</si>
  <si>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</si>
  <si>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</si>
  <si>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</si>
  <si>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</si>
  <si>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</si>
  <si>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</si>
  <si>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</si>
  <si>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</si>
  <si>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</si>
  <si>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</si>
  <si>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</si>
  <si>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</si>
  <si>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</si>
  <si>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</si>
  <si>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</si>
  <si>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</si>
  <si>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</si>
  <si>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</si>
  <si>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</si>
  <si>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</si>
  <si>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</si>
  <si>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</si>
  <si>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</si>
  <si>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</si>
  <si>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</si>
  <si>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</si>
  <si>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</si>
  <si>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</si>
  <si>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</si>
  <si>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</si>
  <si>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</si>
  <si>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</si>
  <si>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</si>
  <si>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</si>
  <si>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</si>
  <si>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</si>
  <si>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</si>
  <si>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</si>
  <si>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</si>
  <si>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</si>
  <si>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</si>
  <si>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</si>
  <si>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</si>
  <si>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</si>
  <si>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</si>
  <si>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</si>
  <si>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</si>
  <si>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</si>
  <si>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</si>
  <si>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</si>
  <si>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</si>
  <si>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</si>
  <si>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</si>
  <si>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</si>
  <si>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</si>
  <si>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</si>
  <si>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</si>
  <si>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</si>
  <si>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</si>
  <si>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</si>
  <si>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</si>
  <si>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</si>
  <si>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</si>
  <si>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</si>
  <si>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</si>
  <si>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</si>
  <si>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</si>
  <si>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</si>
  <si>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</si>
  <si>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</si>
  <si>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</si>
  <si>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</si>
  <si>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</si>
  <si>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</si>
  <si>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</si>
  <si>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</si>
  <si>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</si>
  <si>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</si>
  <si>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</si>
  <si>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</si>
  <si>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</si>
  <si>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</si>
  <si>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</si>
  <si>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</si>
  <si>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</si>
  <si>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</si>
  <si>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</si>
  <si>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</si>
  <si>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</si>
  <si>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</si>
  <si>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</si>
  <si>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</si>
  <si>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</si>
  <si>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</si>
  <si>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</si>
  <si>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</si>
  <si>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</si>
  <si>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</si>
  <si>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</si>
  <si>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</si>
  <si>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</si>
  <si>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</si>
  <si>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</si>
  <si>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</si>
  <si>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</si>
  <si>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</si>
  <si>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</si>
  <si>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</si>
  <si>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</si>
  <si>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</si>
  <si>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</si>
  <si>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</si>
  <si>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</si>
  <si>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</si>
  <si>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</si>
  <si>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</si>
  <si>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</si>
  <si>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</si>
  <si>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</si>
  <si>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</si>
  <si>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</si>
  <si>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</si>
  <si>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</si>
  <si>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</si>
  <si>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</si>
  <si>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</si>
  <si>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</si>
  <si>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</si>
  <si>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</si>
  <si>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</si>
  <si>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</si>
  <si>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</si>
  <si>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</si>
  <si>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</si>
  <si>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</si>
  <si>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</si>
  <si>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</si>
  <si>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</si>
  <si>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</si>
  <si>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</si>
  <si>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</si>
  <si>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</si>
  <si>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</si>
  <si>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</si>
  <si>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</si>
  <si>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</si>
  <si>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</si>
  <si>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</si>
  <si>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</si>
  <si>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</si>
  <si>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</si>
  <si>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</si>
  <si>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</si>
  <si>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</si>
  <si>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</si>
  <si>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</si>
  <si>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</si>
  <si>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</si>
  <si>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</si>
  <si>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</si>
  <si>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</si>
  <si>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</si>
  <si>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</si>
  <si>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</si>
  <si>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</si>
  <si>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</si>
  <si>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</si>
  <si>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</si>
  <si>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</si>
  <si>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</si>
  <si>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</si>
  <si>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</si>
  <si>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</si>
  <si>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</si>
  <si>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</si>
  <si>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</si>
  <si>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</si>
  <si>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</si>
  <si>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</si>
  <si>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</si>
  <si>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</si>
  <si>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</si>
  <si>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</si>
  <si>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</si>
  <si>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</si>
  <si>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</si>
  <si>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</si>
  <si>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</si>
  <si>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</si>
  <si>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</si>
  <si>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</si>
  <si>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</si>
  <si>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</si>
  <si>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</si>
  <si>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</si>
  <si>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</si>
  <si>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</si>
  <si>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</si>
  <si>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</si>
  <si>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</si>
  <si>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</si>
  <si>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</si>
  <si>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</si>
  <si>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</si>
  <si>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</si>
  <si>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</si>
  <si>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</si>
  <si>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</si>
  <si>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</si>
  <si>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</si>
  <si>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</si>
  <si>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</si>
  <si>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</si>
  <si>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</si>
  <si>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</si>
  <si>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</si>
  <si>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</si>
  <si>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</si>
  <si>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</si>
  <si>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</si>
  <si>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</si>
  <si>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</si>
  <si>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</si>
  <si>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</si>
  <si>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</si>
  <si>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</si>
  <si>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</si>
  <si>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</si>
  <si>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</si>
  <si>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</si>
  <si>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</si>
  <si>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</si>
  <si>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</si>
  <si>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</si>
  <si>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</si>
  <si>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</si>
  <si>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</si>
  <si>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</si>
  <si>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</si>
  <si>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</si>
  <si>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</si>
  <si>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</si>
  <si>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</si>
  <si>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</si>
  <si>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</si>
  <si>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</si>
  <si>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</si>
  <si>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</si>
  <si>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</si>
  <si>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</si>
  <si>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</si>
  <si>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</si>
  <si>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</si>
  <si>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</si>
  <si>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</si>
  <si>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</si>
  <si>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</si>
  <si>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</si>
  <si>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</si>
  <si>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</si>
  <si>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</si>
  <si>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</si>
  <si>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</si>
  <si>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</si>
  <si>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</si>
  <si>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</si>
  <si>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</si>
  <si>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</si>
  <si>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</si>
  <si>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</si>
  <si>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</si>
  <si>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</si>
  <si>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</si>
  <si>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</si>
  <si>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</si>
  <si>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</si>
  <si>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</si>
  <si>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</si>
  <si>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</si>
  <si>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</si>
  <si>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</si>
  <si>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</si>
  <si>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</si>
  <si>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</si>
  <si>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</si>
  <si>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</si>
  <si>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</si>
  <si>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</si>
  <si>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</si>
  <si>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</si>
  <si>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</si>
  <si>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</si>
  <si>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</si>
  <si>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</si>
  <si>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</si>
  <si>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</si>
  <si>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</si>
  <si>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</si>
  <si>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</si>
  <si>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</si>
  <si>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</si>
  <si>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</si>
  <si>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</si>
  <si>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</si>
  <si>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</si>
  <si>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</si>
  <si>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</si>
  <si>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</si>
  <si>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</si>
  <si>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</si>
  <si>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</si>
  <si>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</si>
  <si>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</si>
  <si>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</si>
  <si>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</si>
  <si>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</si>
  <si>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</si>
  <si>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</si>
  <si>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</si>
  <si>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</si>
  <si>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</si>
  <si>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</si>
  <si>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</si>
  <si>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</si>
  <si>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</si>
  <si>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</si>
  <si>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</si>
  <si>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</si>
  <si>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</si>
  <si>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</si>
  <si>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</si>
  <si>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</si>
  <si>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</si>
  <si>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</si>
  <si>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</si>
  <si>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</si>
  <si>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</si>
  <si>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</si>
  <si>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</si>
  <si>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</si>
  <si>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</si>
  <si>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</si>
  <si>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</si>
  <si>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</si>
  <si>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</si>
  <si>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</si>
  <si>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</si>
  <si>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</si>
  <si>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</si>
  <si>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</si>
  <si>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</si>
  <si>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</si>
  <si>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</si>
  <si>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</si>
  <si>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</si>
  <si>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</si>
  <si>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</si>
  <si>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</si>
  <si>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</si>
  <si>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</si>
  <si>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</si>
  <si>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</si>
  <si>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</si>
  <si>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</si>
  <si>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</si>
  <si>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</si>
  <si>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</si>
  <si>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</si>
  <si>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</si>
  <si>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</si>
  <si>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</si>
  <si>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</si>
  <si>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</si>
  <si>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</si>
  <si>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</si>
  <si>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</si>
  <si>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</si>
  <si>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</si>
  <si>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</si>
  <si>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</si>
  <si>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</si>
  <si>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</si>
  <si>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</si>
  <si>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</si>
  <si>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</si>
  <si>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</si>
  <si>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</si>
  <si>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</si>
  <si>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</si>
  <si>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</si>
  <si>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</si>
  <si>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</si>
  <si>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</si>
  <si>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</si>
  <si>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</si>
  <si>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</si>
  <si>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</si>
  <si>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</si>
  <si>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</si>
  <si>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</si>
  <si>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</si>
  <si>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</si>
  <si>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</si>
  <si>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</si>
  <si>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</si>
  <si>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</si>
  <si>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</si>
  <si>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</si>
  <si>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</si>
  <si>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</si>
  <si>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</si>
  <si>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</si>
  <si>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</si>
  <si>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</si>
  <si>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</si>
  <si>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</si>
  <si>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</si>
  <si>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</si>
  <si>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</si>
  <si>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</si>
  <si>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</si>
  <si>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</si>
  <si>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</si>
  <si>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</si>
  <si>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</si>
  <si>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</si>
  <si>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</si>
  <si>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</si>
  <si>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</si>
  <si>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</si>
  <si>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</si>
  <si>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</si>
  <si>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</si>
  <si>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</si>
  <si>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</si>
  <si>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</si>
  <si>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</si>
  <si>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</si>
  <si>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</si>
  <si>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</si>
  <si>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</si>
  <si>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</si>
  <si>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</si>
  <si>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</si>
  <si>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</si>
  <si>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</si>
  <si>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</si>
  <si>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</si>
  <si>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</si>
  <si>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</si>
  <si>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</si>
  <si>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</si>
  <si>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</si>
  <si>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</si>
  <si>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</si>
  <si>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</si>
  <si>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</si>
  <si>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</si>
  <si>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</si>
  <si>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</si>
  <si>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</si>
  <si>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</si>
  <si>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</si>
  <si>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</si>
  <si>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</si>
  <si>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</si>
  <si>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</si>
  <si>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</si>
  <si>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</si>
  <si>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</si>
  <si>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</si>
  <si>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</si>
  <si>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</si>
  <si>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</si>
  <si>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</si>
  <si>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</si>
  <si>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</si>
  <si>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</si>
  <si>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</si>
  <si>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</si>
  <si>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</si>
  <si>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</si>
  <si>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</si>
  <si>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</si>
  <si>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</si>
  <si>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</si>
  <si>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</si>
  <si>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</si>
  <si>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</si>
  <si>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</si>
  <si>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</si>
  <si>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</si>
  <si>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</si>
  <si>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</si>
  <si>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</si>
  <si>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</si>
  <si>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</si>
  <si>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</si>
  <si>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</si>
  <si>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</si>
  <si>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</si>
  <si>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</si>
  <si>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</si>
  <si>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</si>
  <si>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</si>
  <si>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</si>
  <si>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</si>
  <si>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</si>
  <si>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</si>
  <si>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</si>
  <si>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</si>
  <si>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</si>
  <si>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</si>
  <si>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</si>
  <si>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</si>
  <si>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</si>
  <si>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</si>
  <si>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</si>
  <si>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</si>
  <si>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</si>
  <si>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</si>
  <si>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</si>
  <si>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</si>
  <si>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</si>
  <si>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</si>
  <si>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</si>
  <si>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</si>
  <si>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</si>
  <si>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</si>
  <si>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</si>
  <si>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</si>
  <si>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</si>
  <si>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</si>
  <si>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</si>
  <si>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</si>
  <si>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</si>
  <si>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</si>
  <si>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</si>
  <si>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</si>
  <si>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</si>
  <si>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</si>
  <si>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</si>
  <si>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</si>
  <si>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</si>
  <si>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</si>
  <si>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</si>
  <si>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</si>
  <si>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</si>
  <si>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</si>
  <si>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</si>
  <si>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</si>
  <si>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</si>
  <si>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</si>
  <si>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</si>
  <si>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</si>
  <si>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</si>
  <si>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</si>
  <si>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</si>
  <si>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</si>
  <si>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</si>
  <si>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</si>
  <si>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</si>
  <si>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</si>
  <si>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</si>
  <si>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</si>
  <si>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</si>
  <si>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</si>
  <si>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</si>
  <si>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</si>
  <si>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</si>
  <si>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</si>
  <si>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</si>
  <si>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</si>
  <si>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</si>
  <si>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</si>
  <si>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</si>
  <si>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</si>
  <si>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</si>
  <si>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</si>
  <si>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</si>
  <si>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</si>
  <si>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</si>
  <si>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</si>
  <si>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</si>
  <si>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</si>
  <si>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</si>
  <si>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</si>
  <si>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</si>
  <si>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</si>
  <si>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</si>
  <si>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</si>
  <si>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</si>
  <si>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</si>
  <si>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</si>
  <si>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</si>
  <si>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</si>
  <si>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</si>
  <si>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</si>
  <si>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</si>
  <si>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</si>
  <si>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</si>
  <si>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</si>
  <si>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</si>
  <si>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</si>
  <si>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</si>
  <si>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</si>
  <si>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</si>
  <si>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</si>
  <si>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</si>
  <si>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</si>
  <si>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</si>
  <si>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</si>
  <si>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</si>
  <si>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</si>
  <si>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</si>
  <si>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</si>
  <si>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</si>
  <si>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</si>
  <si>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</si>
  <si>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</si>
  <si>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</si>
  <si>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</si>
  <si>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</si>
  <si>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</si>
  <si>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</si>
  <si>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</si>
  <si>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</si>
  <si>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</si>
  <si>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</si>
  <si>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</si>
  <si>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</si>
  <si>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</si>
  <si>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</si>
  <si>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</si>
  <si>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</si>
  <si>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</si>
  <si>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</si>
  <si>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</si>
  <si>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</si>
  <si>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</si>
  <si>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</si>
  <si>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</si>
  <si>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</si>
  <si>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</si>
  <si>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</si>
  <si>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</si>
  <si>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</si>
  <si>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</si>
  <si>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</si>
  <si>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</si>
  <si>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</si>
  <si>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</si>
  <si>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</si>
  <si>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</si>
  <si>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</si>
  <si>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</si>
  <si>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</si>
  <si>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</si>
  <si>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</si>
  <si>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</si>
  <si>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</si>
  <si>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</si>
  <si>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</si>
  <si>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</si>
  <si>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</si>
  <si>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</si>
  <si>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</si>
  <si>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</si>
  <si>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</si>
  <si>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</si>
  <si>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</si>
  <si>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</si>
  <si>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</si>
  <si>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</si>
  <si>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</si>
  <si>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</si>
  <si>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</si>
  <si>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</si>
  <si>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</si>
  <si>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</si>
  <si>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</si>
  <si>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</si>
  <si>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</si>
  <si>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</si>
  <si>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</si>
  <si>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</si>
  <si>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</si>
  <si>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</si>
  <si>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</si>
  <si>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</si>
  <si>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</si>
  <si>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</si>
  <si>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</si>
  <si>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</si>
  <si>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</si>
  <si>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</si>
  <si>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</si>
  <si>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</si>
  <si>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</si>
  <si>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</si>
  <si>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</si>
  <si>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</si>
  <si>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</si>
  <si>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</si>
  <si>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</si>
  <si>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</si>
  <si>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</si>
  <si>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</si>
  <si>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</si>
  <si>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</si>
  <si>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</si>
  <si>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</si>
  <si>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</si>
  <si>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</si>
  <si>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</si>
  <si>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</si>
  <si>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</si>
  <si>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</si>
  <si>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</si>
  <si>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</si>
  <si>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</si>
  <si>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</si>
  <si>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</si>
  <si>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</si>
  <si>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</si>
  <si>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</si>
  <si>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</si>
  <si>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</si>
  <si>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</si>
  <si>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</si>
  <si>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</si>
  <si>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</si>
  <si>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</si>
  <si>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</si>
  <si>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</si>
  <si>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</si>
  <si>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</si>
  <si>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</si>
  <si>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</si>
  <si>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</si>
  <si>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</si>
  <si>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</si>
  <si>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</si>
  <si>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</si>
  <si>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</si>
  <si>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</si>
  <si>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</si>
  <si>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</si>
  <si>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</si>
  <si>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</si>
  <si>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</si>
  <si>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</si>
  <si>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</si>
  <si>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</si>
  <si>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</si>
  <si>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</si>
  <si>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</si>
  <si>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</si>
  <si>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</si>
  <si>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</si>
  <si>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</si>
  <si>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</si>
  <si>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</si>
  <si>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</si>
  <si>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</si>
  <si>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</si>
  <si>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</si>
  <si>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</si>
  <si>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</si>
  <si>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</si>
  <si>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</si>
  <si>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</si>
  <si>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</si>
  <si>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</si>
  <si>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</si>
  <si>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</si>
  <si>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</si>
  <si>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</si>
  <si>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</si>
  <si>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</si>
  <si>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</si>
  <si>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</si>
  <si>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</si>
  <si>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</si>
  <si>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</si>
  <si>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</si>
  <si>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</si>
  <si>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</si>
  <si>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</si>
  <si>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</si>
  <si>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</si>
  <si>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</si>
  <si>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</si>
  <si>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</si>
  <si>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</si>
  <si>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</si>
  <si>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</si>
  <si>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</si>
  <si>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</si>
  <si>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</si>
  <si>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</si>
  <si>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</si>
  <si>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</si>
  <si>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</si>
  <si>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</si>
  <si>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</si>
  <si>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</si>
  <si>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</si>
  <si>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</si>
  <si>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</si>
  <si>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</si>
  <si>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</si>
  <si>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</si>
  <si>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</si>
  <si>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</si>
  <si>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</si>
  <si>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</si>
  <si>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</si>
  <si>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</si>
  <si>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</si>
  <si>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</si>
  <si>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</si>
  <si>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</si>
  <si>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</si>
  <si>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</si>
  <si>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</si>
  <si>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</si>
  <si>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</si>
  <si>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</si>
  <si>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</si>
  <si>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</si>
  <si>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</si>
  <si>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</si>
  <si>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</si>
  <si>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</si>
  <si>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</si>
  <si>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</si>
  <si>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</si>
  <si>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</si>
  <si>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</si>
  <si>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</si>
  <si>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</si>
  <si>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</si>
  <si>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</si>
  <si>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</si>
  <si>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</si>
  <si>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</si>
  <si>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</si>
  <si>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</si>
  <si>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</si>
  <si>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</si>
  <si>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</si>
  <si>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</si>
  <si>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</si>
  <si>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</si>
  <si>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</si>
  <si>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</si>
  <si>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</si>
  <si>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</si>
  <si>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</si>
  <si>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</si>
  <si>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</si>
  <si>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</si>
  <si>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</si>
  <si>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</si>
  <si>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</si>
  <si>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</si>
  <si>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</si>
  <si>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</si>
  <si>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</si>
  <si>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</si>
  <si>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</si>
  <si>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</si>
  <si>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</si>
  <si>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</si>
  <si>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</si>
  <si>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</si>
  <si>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</si>
  <si>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</si>
  <si>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</si>
  <si>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</si>
  <si>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</si>
  <si>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</si>
  <si>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</si>
  <si>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</si>
  <si>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</si>
  <si>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</si>
  <si>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</si>
  <si>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</si>
  <si>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</si>
  <si>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</si>
  <si>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</si>
  <si>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</si>
  <si>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</si>
  <si>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</si>
  <si>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</si>
  <si>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</si>
  <si>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</si>
  <si>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</si>
  <si>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</si>
  <si>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</si>
  <si>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</si>
  <si>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</si>
  <si>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</si>
  <si>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</si>
  <si>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</si>
  <si>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</si>
  <si>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</si>
  <si>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</si>
  <si>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</si>
  <si>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</si>
  <si>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</si>
  <si>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</si>
  <si>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</si>
  <si>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</si>
  <si>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</si>
  <si>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</si>
  <si>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</si>
  <si>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</si>
  <si>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</si>
  <si>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</si>
  <si>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</si>
  <si>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</si>
  <si>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</si>
  <si>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</si>
  <si>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</si>
  <si>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</si>
  <si>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</si>
  <si>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</si>
  <si>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</si>
  <si>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</si>
  <si>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</si>
  <si>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</si>
  <si>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</si>
  <si>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</si>
  <si>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</si>
  <si>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</si>
  <si>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</si>
  <si>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</si>
  <si>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</si>
  <si>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</si>
  <si>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</si>
  <si>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</si>
  <si>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</si>
  <si>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</si>
  <si>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</si>
  <si>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</si>
  <si>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</si>
  <si>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</si>
  <si>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</si>
  <si>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</si>
  <si>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</si>
  <si>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</si>
  <si>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</si>
  <si>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</si>
  <si>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</si>
  <si>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</si>
  <si>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</si>
  <si>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</si>
  <si>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</si>
  <si>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</si>
  <si>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</si>
  <si>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</si>
  <si>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</si>
  <si>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</si>
  <si>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</si>
  <si>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</si>
  <si>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</si>
  <si>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</si>
  <si>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</si>
  <si>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</si>
  <si>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</si>
  <si>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</si>
  <si>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</si>
  <si>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</si>
  <si>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</si>
  <si>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</si>
  <si>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</si>
  <si>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</si>
  <si>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</si>
  <si>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</si>
  <si>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</si>
  <si>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</si>
  <si>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</si>
  <si>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</si>
  <si>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</si>
  <si>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</si>
  <si>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</si>
  <si>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</si>
  <si>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</si>
  <si>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</si>
  <si>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</si>
  <si>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</si>
  <si>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</si>
  <si>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</si>
  <si>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</si>
  <si>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</si>
  <si>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</si>
  <si>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</si>
  <si>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</si>
  <si>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</si>
  <si>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</si>
  <si>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</si>
  <si>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</si>
  <si>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</si>
  <si>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</si>
  <si>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</si>
  <si>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</si>
  <si>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</si>
  <si>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</si>
  <si>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</si>
  <si>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</si>
  <si>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</si>
  <si>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</si>
  <si>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</si>
  <si>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</si>
  <si>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</si>
  <si>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</si>
  <si>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</si>
  <si>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</si>
  <si>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</si>
  <si>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</si>
  <si>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</si>
  <si>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</si>
  <si>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</si>
  <si>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</si>
  <si>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</si>
  <si>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</si>
  <si>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</si>
  <si>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</si>
  <si>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</si>
  <si>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</si>
  <si>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</si>
  <si>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</si>
  <si>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</si>
  <si>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</si>
  <si>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</si>
  <si>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</si>
  <si>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</si>
  <si>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</si>
  <si>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</si>
  <si>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</si>
  <si>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</si>
  <si>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</si>
  <si>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</si>
  <si>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</si>
  <si>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</si>
  <si>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</si>
  <si>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</si>
  <si>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</si>
  <si>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</si>
  <si>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</si>
  <si>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</si>
  <si>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</si>
  <si>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</si>
  <si>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</si>
  <si>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</si>
  <si>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</si>
  <si>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</si>
  <si>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</si>
  <si>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</si>
  <si>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</si>
  <si>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</si>
  <si>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</si>
  <si>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</si>
  <si>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</si>
  <si>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</si>
  <si>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</si>
  <si>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</si>
  <si>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</si>
  <si>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</si>
  <si>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</si>
  <si>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</si>
  <si>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</si>
  <si>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</si>
  <si>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</si>
  <si>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</si>
  <si>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</si>
  <si>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</si>
  <si>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</si>
  <si>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</si>
  <si>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</si>
  <si>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</si>
  <si>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</si>
  <si>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</si>
  <si>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</si>
  <si>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</si>
  <si>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</si>
  <si>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</si>
  <si>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</si>
  <si>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</si>
  <si>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</si>
  <si>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</si>
  <si>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</si>
  <si>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</si>
  <si>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</si>
  <si>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</si>
  <si>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</si>
  <si>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</si>
  <si>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</si>
  <si>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</si>
  <si>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</si>
  <si>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</si>
  <si>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</si>
  <si>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</si>
  <si>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</si>
  <si>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</si>
  <si>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</si>
  <si>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</si>
  <si>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</si>
  <si>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</si>
  <si>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</si>
  <si>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</si>
  <si>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</si>
  <si>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</si>
  <si>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</si>
  <si>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</si>
  <si>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</si>
  <si>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</si>
  <si>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</si>
  <si>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</si>
  <si>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</si>
  <si>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</si>
  <si>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</si>
  <si>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</si>
  <si>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</si>
  <si>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</si>
  <si>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</si>
  <si>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</si>
  <si>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</si>
  <si>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</si>
  <si>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</si>
  <si>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</si>
  <si>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</si>
  <si>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</si>
  <si>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</si>
  <si>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</si>
  <si>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</si>
  <si>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</si>
  <si>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</si>
  <si>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</si>
  <si>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</si>
  <si>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</si>
  <si>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</si>
  <si>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</si>
  <si>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</si>
  <si>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</si>
  <si>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</si>
  <si>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</si>
  <si>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</si>
  <si>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</si>
  <si>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</si>
  <si>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</si>
  <si>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</si>
  <si>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</si>
  <si>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</si>
  <si>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</si>
  <si>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</si>
  <si>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</si>
  <si>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</si>
  <si>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</si>
  <si>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</si>
  <si>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</si>
  <si>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</si>
  <si>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</si>
  <si>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</si>
  <si>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</si>
  <si>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</si>
  <si>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</si>
  <si>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</si>
  <si>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</si>
  <si>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</si>
  <si>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</si>
  <si>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</si>
  <si>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</si>
  <si>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</si>
  <si>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</si>
  <si>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</si>
  <si>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</si>
  <si>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</si>
  <si>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</si>
  <si>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</si>
  <si>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</si>
  <si>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</si>
  <si>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</si>
  <si>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</si>
  <si>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</si>
  <si>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</si>
  <si>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</si>
  <si>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</si>
  <si>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</si>
  <si>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</si>
  <si>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</si>
  <si>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</si>
  <si>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</si>
  <si>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</si>
  <si>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</si>
  <si>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</si>
  <si>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</si>
  <si>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</si>
  <si>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</si>
  <si>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</si>
  <si>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</si>
  <si>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</si>
  <si>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</si>
  <si>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</si>
  <si>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</si>
  <si>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</si>
  <si>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</si>
  <si>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</si>
  <si>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</si>
  <si>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</si>
  <si>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</si>
  <si>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</si>
  <si>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</si>
  <si>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</si>
  <si>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</si>
  <si>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</si>
  <si>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</si>
  <si>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</si>
  <si>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</si>
  <si>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</si>
  <si>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</si>
  <si>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</si>
  <si>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</si>
  <si>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</si>
  <si>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</si>
  <si>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</si>
  <si>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</si>
  <si>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</si>
  <si>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</si>
  <si>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</si>
  <si>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</si>
  <si>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</si>
  <si>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</si>
  <si>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</si>
  <si>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</si>
  <si>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</si>
  <si>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</si>
  <si>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</si>
  <si>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</si>
  <si>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</si>
  <si>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</si>
  <si>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</si>
  <si>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</si>
  <si>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</si>
  <si>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</si>
  <si>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</si>
  <si>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</si>
  <si>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</si>
  <si>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</si>
  <si>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</si>
  <si>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</si>
  <si>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</si>
  <si>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</si>
  <si>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</si>
  <si>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</si>
  <si>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</si>
  <si>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</si>
  <si>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</si>
  <si>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</si>
  <si>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</si>
  <si>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</si>
  <si>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</si>
  <si>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</si>
  <si>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</si>
  <si>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</si>
  <si>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</si>
  <si>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</si>
  <si>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</si>
  <si>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</si>
  <si>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</si>
  <si>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</si>
  <si>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</si>
  <si>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</si>
  <si>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</si>
  <si>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</si>
  <si>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</si>
  <si>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</si>
  <si>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</si>
  <si>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</si>
  <si>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</si>
  <si>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</si>
  <si>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</si>
  <si>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</si>
  <si>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</si>
  <si>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</si>
  <si>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</si>
  <si>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</si>
  <si>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</si>
  <si>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</si>
  <si>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</si>
  <si>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</si>
  <si>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</si>
  <si>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</si>
  <si>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</si>
  <si>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</si>
  <si>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</si>
  <si>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</si>
  <si>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</si>
  <si>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</si>
  <si>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</si>
  <si>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</si>
  <si>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</si>
  <si>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</si>
  <si>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</si>
  <si>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</si>
  <si>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</si>
  <si>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</si>
  <si>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</si>
  <si>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</si>
  <si>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</si>
  <si>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</si>
  <si>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</si>
  <si>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</si>
  <si>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</si>
  <si>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</si>
  <si>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</si>
  <si>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</si>
  <si>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</si>
  <si>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</si>
  <si>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</si>
  <si>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</si>
  <si>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</si>
  <si>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</si>
  <si>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</si>
  <si>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</si>
  <si>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</si>
  <si>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</si>
  <si>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</si>
  <si>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</si>
  <si>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</si>
  <si>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</si>
  <si>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</si>
  <si>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</si>
  <si>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</si>
  <si>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</si>
  <si>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</si>
  <si>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</si>
  <si>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</si>
  <si>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</si>
  <si>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</si>
  <si>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</si>
  <si>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</si>
  <si>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</si>
  <si>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</si>
  <si>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</si>
  <si>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</si>
  <si>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</si>
  <si>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</si>
  <si>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</si>
  <si>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</si>
  <si>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</si>
  <si>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</si>
  <si>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</si>
  <si>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</si>
  <si>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</si>
  <si>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</si>
  <si>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</si>
  <si>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</si>
  <si>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</si>
  <si>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</si>
  <si>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</si>
  <si>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</si>
  <si>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</si>
  <si>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</si>
  <si>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</si>
  <si>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</si>
  <si>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</si>
  <si>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</si>
  <si>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</si>
  <si>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</si>
  <si>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</si>
  <si>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</si>
  <si>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</si>
  <si>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</si>
  <si>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</si>
  <si>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</si>
  <si>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</si>
  <si>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</si>
  <si>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</si>
  <si>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</si>
  <si>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</si>
  <si>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</si>
  <si>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</si>
  <si>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</si>
  <si>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</si>
  <si>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</si>
  <si>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</si>
  <si>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</si>
  <si>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</si>
  <si>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</si>
  <si>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</si>
  <si>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</si>
  <si>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</si>
  <si>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</si>
  <si>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</si>
  <si>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</si>
  <si>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</si>
  <si>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</si>
  <si>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</si>
  <si>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</si>
  <si>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</si>
  <si>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</si>
  <si>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</si>
  <si>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</si>
  <si>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</si>
  <si>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</si>
  <si>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</si>
  <si>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</si>
  <si>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</si>
  <si>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</si>
  <si>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</si>
  <si>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</si>
  <si>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</si>
  <si>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</si>
  <si>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</si>
  <si>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</si>
  <si>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</si>
  <si>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</si>
  <si>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</si>
  <si>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</si>
  <si>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</si>
  <si>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</si>
  <si>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</si>
  <si>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</si>
  <si>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</si>
  <si>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</si>
  <si>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</si>
  <si>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</si>
  <si>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</si>
  <si>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</si>
  <si>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</si>
  <si>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</si>
  <si>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</si>
  <si>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</si>
  <si>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</si>
  <si>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</si>
  <si>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</si>
  <si>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</si>
  <si>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</si>
  <si>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</si>
  <si>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</si>
  <si>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</si>
  <si>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</si>
  <si>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</si>
  <si>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</si>
  <si>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</si>
  <si>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</si>
  <si>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</si>
  <si>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</si>
  <si>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</si>
  <si>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</si>
  <si>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</si>
  <si>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</si>
  <si>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</si>
  <si>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</si>
  <si>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</si>
  <si>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</si>
  <si>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</si>
  <si>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</si>
  <si>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</si>
  <si>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</si>
  <si>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</si>
  <si>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</si>
  <si>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</si>
  <si>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</si>
  <si>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</si>
  <si>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</si>
  <si>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</si>
  <si>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</si>
  <si>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</si>
  <si>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</si>
  <si>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</si>
  <si>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</si>
  <si>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</si>
  <si>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</si>
  <si>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</si>
  <si>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</si>
  <si>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</si>
  <si>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</si>
  <si>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</si>
  <si>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</si>
  <si>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</si>
  <si>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</si>
  <si>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</si>
  <si>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</si>
  <si>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</si>
  <si>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</si>
  <si>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</si>
  <si>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</si>
  <si>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</si>
  <si>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</si>
  <si>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</si>
  <si>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</si>
  <si>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</si>
  <si>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</si>
  <si>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</si>
  <si>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</si>
  <si>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</si>
  <si>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</si>
  <si>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</si>
  <si>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</si>
  <si>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</si>
  <si>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</si>
  <si>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</si>
  <si>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</si>
  <si>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</si>
  <si>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</si>
  <si>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</si>
  <si>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</si>
  <si>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</si>
  <si>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</si>
  <si>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</si>
  <si>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</si>
  <si>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</si>
  <si>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</si>
  <si>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</si>
  <si>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</si>
  <si>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</si>
  <si>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</si>
  <si>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</si>
  <si>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</si>
  <si>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</si>
  <si>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</si>
  <si>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</si>
  <si>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</si>
  <si>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</si>
  <si>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</si>
  <si>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</si>
  <si>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</si>
  <si>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</si>
  <si>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</si>
  <si>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</si>
  <si>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</si>
  <si>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</si>
  <si>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</si>
  <si>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</si>
  <si>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</si>
  <si>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</si>
  <si>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</si>
  <si>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</si>
  <si>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</si>
  <si>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</si>
  <si>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</si>
  <si>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</si>
  <si>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</si>
  <si>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</si>
  <si>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</si>
  <si>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</si>
  <si>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</si>
  <si>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</si>
  <si>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</si>
  <si>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</si>
  <si>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</si>
  <si>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</si>
  <si>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</si>
  <si>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</si>
  <si>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</si>
  <si>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</si>
  <si>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</si>
  <si>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</si>
  <si>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</si>
  <si>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</si>
  <si>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</si>
  <si>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</si>
  <si>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</si>
  <si>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</si>
  <si>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</si>
  <si>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</si>
  <si>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</si>
  <si>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</si>
  <si>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</si>
  <si>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</si>
  <si>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</si>
  <si>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</si>
  <si>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</si>
  <si>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</si>
  <si>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</si>
  <si>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</si>
  <si>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</si>
  <si>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</si>
  <si>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</si>
  <si>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</si>
  <si>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</si>
  <si>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</si>
  <si>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</si>
  <si>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</si>
  <si>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</si>
  <si>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</si>
  <si>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</si>
  <si>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</si>
  <si>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</si>
  <si>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</si>
  <si>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</si>
  <si>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</si>
  <si>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</si>
  <si>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</si>
  <si>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</si>
  <si>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</si>
  <si>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</si>
  <si>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</si>
  <si>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</si>
  <si>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</si>
  <si>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</si>
  <si>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</si>
  <si>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</si>
  <si>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</si>
  <si>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</si>
  <si>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</si>
  <si>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</si>
  <si>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</si>
  <si>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</si>
  <si>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</si>
  <si>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</si>
  <si>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</si>
  <si>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</si>
  <si>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</si>
  <si>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</si>
  <si>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</si>
  <si>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</si>
  <si>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</si>
  <si>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</si>
  <si>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</si>
  <si>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</si>
  <si>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</si>
  <si>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</si>
  <si>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</si>
  <si>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</si>
  <si>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</si>
  <si>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</si>
  <si>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</si>
  <si>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</si>
  <si>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</si>
  <si>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</si>
  <si>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</si>
  <si>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</si>
  <si>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</si>
  <si>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</si>
  <si>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</si>
  <si>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</si>
  <si>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</si>
  <si>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</si>
  <si>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</si>
  <si>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</si>
  <si>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</si>
  <si>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</si>
  <si>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</si>
  <si>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</si>
  <si>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</si>
  <si>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</si>
  <si>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</si>
  <si>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</si>
  <si>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</si>
  <si>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</si>
  <si>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</si>
  <si>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</si>
  <si>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</si>
  <si>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</si>
  <si>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</si>
  <si>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</si>
  <si>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</si>
  <si>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</si>
  <si>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</si>
  <si>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</si>
  <si>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</si>
  <si>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</si>
  <si>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</si>
  <si>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</si>
  <si>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</si>
  <si>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</si>
  <si>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</si>
  <si>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</si>
  <si>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</si>
  <si>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</si>
  <si>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</si>
  <si>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</si>
  <si>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</si>
  <si>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</si>
  <si>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</si>
  <si>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</si>
  <si>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</si>
  <si>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</si>
  <si>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</si>
  <si>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</si>
  <si>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</si>
  <si>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</si>
  <si>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</si>
  <si>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</si>
  <si>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</si>
  <si>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</si>
  <si>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</si>
  <si>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</si>
  <si>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</si>
  <si>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</si>
  <si>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</si>
  <si>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</si>
  <si>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</si>
  <si>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</si>
  <si>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</si>
  <si>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</si>
  <si>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</si>
  <si>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</si>
  <si>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</si>
  <si>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</si>
  <si>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</si>
  <si>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</si>
  <si>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</si>
  <si>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</si>
  <si>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</si>
  <si>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</si>
  <si>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</si>
  <si>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</si>
  <si>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</si>
  <si>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</si>
  <si>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</si>
  <si>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</si>
  <si>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</si>
  <si>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</si>
  <si>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</si>
  <si>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</si>
  <si>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</si>
  <si>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</si>
  <si>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</si>
  <si>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</si>
  <si>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</si>
  <si>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</si>
  <si>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</si>
  <si>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</si>
  <si>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</si>
  <si>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</si>
  <si>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</si>
  <si>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</si>
  <si>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</si>
  <si>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</si>
  <si>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</si>
  <si>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</si>
  <si>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</si>
  <si>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</si>
  <si>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</si>
  <si>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</si>
  <si>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</si>
  <si>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</si>
  <si>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</si>
  <si>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</si>
  <si>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</si>
  <si>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</si>
  <si>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</si>
  <si>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</si>
  <si>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</si>
  <si>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</si>
  <si>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</si>
  <si>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</si>
  <si>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</si>
  <si>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</si>
  <si>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</si>
  <si>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</si>
  <si>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</si>
  <si>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</si>
  <si>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</si>
  <si>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</si>
  <si>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</si>
  <si>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</si>
  <si>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</si>
  <si>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</si>
  <si>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</si>
  <si>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</si>
  <si>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</si>
  <si>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</si>
  <si>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</si>
  <si>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</si>
  <si>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</si>
  <si>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</si>
  <si>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</si>
  <si>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</si>
  <si>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</si>
  <si>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</si>
  <si>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</si>
  <si>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</si>
  <si>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</si>
  <si>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</si>
  <si>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</si>
  <si>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</si>
  <si>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</si>
  <si>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</si>
  <si>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</si>
  <si>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</si>
  <si>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</si>
  <si>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</si>
  <si>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</si>
  <si>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</si>
  <si>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</si>
  <si>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</si>
  <si>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</si>
  <si>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</si>
  <si>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</si>
  <si>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</si>
  <si>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</si>
  <si>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</si>
  <si>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</si>
  <si>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</si>
  <si>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</si>
  <si>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</si>
  <si>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</si>
  <si>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</si>
  <si>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</si>
  <si>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</si>
  <si>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</si>
  <si>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</si>
  <si>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</si>
  <si>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</si>
  <si>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</si>
  <si>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</si>
  <si>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</si>
  <si>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</si>
  <si>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</si>
  <si>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</si>
  <si>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</si>
  <si>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</si>
  <si>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</si>
  <si>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</si>
  <si>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</si>
  <si>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</si>
  <si>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</si>
  <si>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</si>
  <si>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</si>
  <si>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</si>
  <si>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</si>
  <si>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</si>
  <si>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</si>
  <si>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</si>
  <si>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</si>
  <si>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</si>
  <si>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</si>
  <si>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</si>
  <si>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</si>
  <si>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</si>
  <si>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</si>
  <si>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</si>
  <si>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</si>
  <si>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</si>
  <si>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</si>
  <si>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</si>
  <si>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</si>
  <si>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</si>
  <si>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</si>
  <si>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</si>
  <si>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</si>
  <si>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</si>
  <si>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</si>
  <si>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</si>
  <si>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</si>
  <si>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</si>
  <si>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</si>
  <si>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</si>
  <si>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</si>
  <si>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</si>
  <si>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</si>
  <si>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</si>
  <si>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</si>
  <si>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</si>
  <si>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</si>
  <si>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</si>
  <si>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</si>
  <si>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</si>
  <si>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</si>
  <si>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</si>
  <si>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</si>
  <si>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</si>
  <si>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</si>
  <si>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</si>
  <si>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</si>
  <si>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</si>
  <si>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</si>
  <si>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</si>
  <si>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</si>
  <si>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</si>
  <si>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</si>
  <si>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</si>
  <si>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</si>
  <si>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</si>
  <si>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</si>
  <si>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</si>
  <si>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</si>
  <si>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</si>
  <si>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</si>
  <si>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</si>
  <si>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</si>
  <si>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</si>
  <si>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</si>
  <si>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</si>
  <si>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</si>
  <si>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</si>
  <si>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</si>
  <si>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</si>
  <si>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</si>
  <si>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</si>
  <si>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</si>
  <si>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</si>
  <si>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</si>
  <si>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</si>
  <si>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</si>
  <si>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</si>
  <si>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</si>
  <si>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</si>
  <si>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</si>
  <si>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</si>
  <si>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</si>
  <si>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</si>
  <si>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</si>
  <si>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</si>
  <si>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</si>
  <si>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</si>
  <si>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</si>
  <si>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</si>
  <si>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</si>
  <si>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</si>
  <si>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</si>
  <si>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</si>
  <si>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</si>
  <si>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</si>
  <si>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</si>
  <si>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</si>
  <si>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</si>
  <si>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</si>
  <si>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</si>
  <si>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</si>
  <si>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</si>
  <si>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</si>
  <si>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</si>
  <si>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</si>
  <si>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</si>
  <si>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</si>
  <si>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</si>
  <si>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</si>
  <si>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</si>
  <si>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</si>
  <si>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</si>
  <si>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</si>
  <si>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</si>
  <si>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</si>
  <si>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</si>
  <si>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</si>
  <si>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</si>
  <si>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</si>
  <si>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</si>
  <si>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</si>
  <si>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</si>
  <si>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</si>
  <si>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</si>
  <si>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</si>
  <si>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</si>
  <si>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</si>
  <si>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</si>
  <si>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</si>
  <si>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</si>
  <si>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</si>
  <si>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</si>
  <si>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</si>
  <si>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</si>
  <si>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</si>
  <si>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</si>
  <si>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</si>
  <si>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</si>
  <si>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</si>
  <si>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</si>
  <si>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</si>
  <si>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</si>
  <si>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</si>
  <si>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</si>
  <si>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</si>
  <si>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</si>
  <si>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</si>
  <si>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</si>
  <si>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</si>
  <si>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</si>
  <si>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</si>
  <si>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</si>
  <si>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</si>
  <si>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</si>
  <si>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</si>
  <si>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</si>
  <si>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</si>
  <si>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</si>
  <si>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</si>
  <si>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</si>
  <si>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</si>
  <si>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</si>
  <si>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</si>
  <si>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</si>
  <si>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</si>
  <si>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</si>
  <si>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</si>
  <si>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</si>
  <si>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</si>
  <si>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</si>
  <si>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</si>
  <si>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</si>
  <si>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</si>
  <si>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</si>
  <si>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</si>
  <si>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</si>
  <si>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</si>
  <si>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</si>
  <si>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</si>
  <si>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</si>
  <si>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</si>
  <si>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</si>
  <si>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</si>
  <si>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</si>
  <si>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</si>
  <si>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</si>
  <si>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</si>
  <si>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</si>
  <si>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</si>
  <si>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</si>
  <si>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</si>
  <si>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</si>
  <si>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</si>
  <si>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</si>
  <si>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</si>
  <si>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</si>
  <si>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</si>
  <si>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</si>
  <si>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</si>
  <si>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</si>
  <si>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</si>
  <si>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</si>
  <si>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</si>
  <si>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</si>
  <si>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</si>
  <si>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</si>
  <si>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</si>
  <si>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</si>
  <si>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</si>
  <si>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</si>
  <si>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</si>
  <si>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</si>
  <si>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</si>
  <si>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</si>
  <si>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</si>
  <si>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</si>
  <si>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</si>
  <si>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</si>
  <si>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</si>
  <si>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</si>
  <si>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</si>
  <si>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</si>
  <si>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</si>
  <si>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</si>
  <si>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</si>
  <si>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</si>
  <si>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</si>
  <si>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</si>
  <si>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</si>
  <si>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</si>
  <si>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</si>
  <si>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</si>
  <si>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</si>
  <si>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</si>
  <si>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</si>
  <si>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</si>
  <si>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</si>
  <si>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</si>
  <si>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</si>
  <si>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</si>
  <si>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</si>
  <si>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</si>
  <si>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</si>
  <si>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</si>
  <si>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</si>
  <si>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</si>
  <si>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</si>
  <si>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</si>
  <si>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</si>
  <si>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</si>
  <si>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</si>
  <si>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</si>
  <si>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</si>
  <si>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</si>
  <si>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</si>
  <si>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</si>
  <si>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</si>
  <si>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</si>
  <si>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</si>
  <si>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</si>
  <si>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</si>
  <si>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</si>
  <si>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</si>
  <si>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</si>
  <si>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</si>
  <si>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</si>
  <si>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</si>
  <si>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</si>
  <si>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</si>
  <si>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</si>
  <si>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</si>
  <si>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</si>
  <si>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</si>
  <si>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</si>
  <si>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</si>
  <si>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</si>
  <si>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</si>
  <si>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</si>
  <si>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</si>
  <si>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</si>
  <si>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</si>
  <si>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</si>
  <si>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</si>
  <si>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</si>
  <si>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</si>
  <si>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</si>
  <si>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</si>
  <si>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</si>
  <si>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</si>
  <si>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</si>
  <si>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</si>
  <si>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</si>
  <si>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</si>
  <si>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</si>
  <si>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</si>
  <si>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</si>
  <si>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</si>
  <si>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</si>
  <si>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</si>
  <si>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</si>
  <si>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</si>
  <si>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</si>
  <si>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</si>
  <si>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</si>
  <si>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</si>
  <si>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</si>
  <si>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</si>
  <si>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</si>
  <si>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</si>
  <si>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</si>
  <si>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</si>
  <si>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</si>
  <si>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</si>
  <si>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</si>
  <si>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</si>
  <si>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</si>
  <si>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</si>
  <si>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</si>
  <si>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</si>
  <si>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</si>
  <si>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</si>
  <si>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</si>
  <si>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</si>
  <si>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</si>
  <si>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</si>
  <si>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</si>
  <si>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</si>
  <si>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</si>
  <si>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</si>
  <si>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</si>
  <si>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</si>
  <si>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</si>
  <si>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</si>
  <si>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</si>
  <si>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</si>
  <si>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</si>
  <si>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</si>
  <si>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</si>
  <si>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</si>
  <si>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</si>
  <si>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</si>
  <si>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</si>
  <si>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</si>
  <si>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</si>
  <si>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</si>
  <si>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</si>
  <si>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</si>
  <si>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</si>
  <si>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</si>
  <si>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</si>
  <si>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</si>
  <si>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</si>
  <si>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</si>
  <si>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</si>
  <si>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</si>
  <si>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</si>
  <si>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</si>
  <si>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</si>
  <si>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</si>
  <si>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</si>
  <si>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</si>
  <si>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</si>
  <si>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</si>
  <si>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</si>
  <si>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</si>
  <si>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</si>
  <si>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</si>
  <si>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</si>
  <si>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</si>
  <si>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</si>
  <si>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</si>
  <si>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</si>
  <si>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</si>
  <si>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</si>
  <si>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</si>
  <si>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</si>
  <si>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</si>
  <si>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</si>
  <si>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</si>
  <si>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</si>
  <si>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</si>
  <si>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</si>
  <si>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</si>
  <si>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</si>
  <si>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</si>
  <si>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</si>
  <si>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</si>
  <si>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</si>
  <si>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</si>
  <si>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</si>
  <si>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</si>
  <si>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</si>
  <si>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</si>
  <si>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</si>
  <si>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</si>
  <si>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</si>
  <si>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</si>
  <si>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</si>
  <si>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</si>
  <si>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</si>
  <si>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</si>
  <si>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</si>
  <si>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</si>
  <si>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</si>
  <si>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</si>
  <si>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</si>
  <si>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</si>
  <si>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</si>
  <si>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</si>
  <si>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</si>
  <si>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</si>
  <si>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</si>
  <si>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</si>
  <si>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</si>
  <si>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</si>
  <si>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</si>
  <si>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</si>
  <si>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</si>
  <si>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</si>
  <si>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</si>
  <si>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</si>
  <si>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</si>
  <si>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</si>
  <si>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</si>
  <si>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</si>
  <si>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</si>
  <si>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</si>
  <si>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</si>
  <si>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</si>
  <si>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</si>
  <si>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</si>
  <si>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</si>
  <si>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</si>
  <si>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</si>
  <si>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</si>
  <si>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</si>
  <si>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</si>
  <si>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</si>
  <si>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</si>
  <si>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</si>
  <si>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</si>
  <si>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</si>
  <si>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</si>
  <si>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</si>
  <si>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</si>
  <si>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</si>
  <si>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</si>
  <si>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</si>
  <si>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</si>
  <si>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</si>
  <si>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</si>
  <si>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</si>
  <si>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</si>
  <si>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</si>
  <si>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</si>
  <si>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</si>
  <si>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</si>
  <si>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</si>
  <si>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</si>
  <si>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</si>
  <si>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</si>
  <si>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</si>
  <si>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</si>
  <si>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</si>
  <si>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</si>
  <si>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</si>
  <si>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</si>
  <si>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</si>
  <si>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</si>
  <si>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</si>
  <si>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</si>
  <si>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</si>
  <si>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</si>
  <si>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</si>
  <si>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</si>
  <si>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</si>
  <si>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</si>
  <si>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</si>
  <si>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</si>
  <si>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</si>
  <si>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</si>
  <si>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</si>
  <si>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</si>
  <si>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</si>
  <si>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</si>
  <si>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</si>
  <si>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</si>
  <si>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</si>
  <si>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</si>
  <si>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</si>
  <si>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</si>
  <si>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</si>
  <si>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</si>
  <si>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</si>
  <si>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</si>
  <si>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</si>
  <si>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</si>
  <si>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</si>
  <si>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</si>
  <si>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</si>
  <si>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</si>
  <si>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</si>
  <si>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</si>
  <si>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</si>
  <si>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</si>
  <si>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</si>
  <si>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</si>
  <si>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</si>
  <si>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</si>
  <si>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</si>
  <si>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</si>
  <si>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</si>
  <si>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</si>
  <si>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</si>
  <si>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</si>
  <si>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</si>
  <si>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</si>
  <si>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</si>
  <si>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</si>
  <si>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</si>
  <si>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</si>
  <si>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</si>
  <si>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</si>
  <si>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</si>
  <si>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</si>
  <si>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</si>
  <si>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</si>
  <si>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</si>
  <si>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</si>
  <si>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</si>
  <si>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</si>
  <si>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</si>
  <si>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</si>
  <si>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</si>
  <si>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</si>
  <si>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</si>
  <si>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</si>
  <si>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</si>
  <si>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</si>
  <si>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</si>
  <si>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</si>
  <si>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</si>
  <si>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</si>
  <si>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</si>
  <si>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</si>
  <si>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</si>
  <si>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</si>
  <si>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</si>
  <si>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</si>
  <si>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</si>
  <si>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</si>
  <si>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</si>
  <si>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</si>
  <si>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</si>
  <si>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</si>
  <si>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</si>
  <si>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</si>
  <si>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</si>
  <si>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</si>
  <si>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</si>
  <si>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</si>
  <si>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</si>
  <si>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</si>
  <si>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</si>
  <si>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</si>
  <si>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</si>
  <si>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</si>
  <si>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</si>
  <si>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</si>
  <si>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</si>
  <si>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</si>
  <si>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</si>
  <si>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</si>
  <si>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</si>
  <si>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</si>
  <si>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</si>
  <si>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</si>
  <si>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</si>
  <si>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</si>
  <si>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</si>
  <si>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</si>
  <si>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</si>
  <si>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</si>
  <si>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</si>
  <si>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</si>
  <si>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</si>
  <si>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</si>
  <si>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</si>
  <si>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</si>
  <si>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</si>
  <si>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</si>
  <si>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</si>
  <si>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</si>
  <si>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</si>
  <si>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</si>
  <si>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</si>
  <si>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</si>
  <si>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</si>
  <si>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</si>
  <si>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</si>
  <si>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</si>
  <si>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</si>
  <si>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</si>
  <si>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</si>
  <si>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</si>
  <si>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</si>
  <si>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</si>
  <si>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</si>
  <si>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</si>
  <si>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</si>
  <si>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</si>
  <si>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</si>
  <si>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</si>
  <si>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</si>
  <si>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</si>
  <si>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</si>
  <si>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</si>
  <si>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</si>
  <si>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</si>
  <si>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</si>
  <si>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</si>
  <si>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</si>
  <si>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</si>
  <si>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</si>
  <si>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</si>
  <si>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</si>
  <si>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</si>
  <si>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</si>
  <si>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</si>
  <si>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</si>
  <si>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</si>
  <si>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</si>
  <si>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</si>
  <si>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</si>
  <si>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</si>
  <si>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</si>
  <si>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</si>
  <si>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</si>
  <si>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</si>
  <si>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</si>
  <si>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</si>
  <si>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</si>
  <si>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</si>
  <si>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</si>
  <si>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</si>
  <si>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</si>
  <si>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</si>
  <si>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</si>
  <si>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</si>
  <si>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</si>
  <si>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</si>
  <si>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</si>
  <si>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</si>
  <si>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</si>
  <si>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</si>
  <si>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</si>
  <si>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</si>
  <si>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</si>
  <si>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</si>
  <si>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</si>
  <si>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</si>
  <si>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</si>
  <si>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</si>
  <si>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</si>
  <si>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</si>
  <si>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</si>
  <si>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</si>
  <si>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</si>
  <si>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</si>
  <si>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</si>
  <si>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</si>
  <si>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</si>
  <si>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</si>
  <si>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</si>
  <si>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</si>
  <si>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</si>
  <si>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</si>
  <si>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</si>
  <si>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</si>
  <si>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</si>
  <si>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</si>
  <si>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</si>
  <si>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</si>
  <si>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</si>
  <si>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</si>
  <si>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</si>
  <si>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</si>
  <si>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</si>
  <si>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</si>
  <si>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</si>
  <si>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</si>
  <si>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</si>
  <si>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</si>
  <si>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</si>
  <si>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</si>
  <si>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</si>
  <si>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</si>
  <si>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</si>
  <si>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</si>
  <si>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</si>
  <si>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</si>
  <si>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</si>
  <si>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</si>
  <si>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</si>
  <si>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</si>
  <si>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</si>
  <si>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</si>
  <si>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</si>
  <si>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</si>
  <si>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</si>
  <si>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</si>
  <si>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</si>
  <si>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</si>
  <si>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</si>
  <si>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</si>
  <si>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</si>
  <si>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</si>
  <si>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</si>
  <si>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</si>
  <si>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</si>
  <si>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</si>
  <si>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</si>
  <si>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</si>
  <si>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</si>
  <si>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</si>
  <si>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</si>
  <si>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</si>
  <si>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</si>
  <si>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</si>
  <si>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</si>
  <si>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</si>
  <si>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</si>
  <si>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</si>
  <si>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</si>
  <si>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</si>
  <si>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</si>
  <si>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</si>
  <si>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</si>
  <si>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</si>
  <si>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</si>
  <si>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</si>
  <si>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</si>
  <si>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</si>
  <si>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</si>
  <si>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</si>
  <si>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</si>
  <si>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</si>
  <si>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</si>
  <si>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</si>
  <si>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</si>
  <si>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</si>
  <si>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</si>
  <si>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</si>
  <si>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</si>
  <si>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</si>
  <si>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</si>
  <si>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</si>
  <si>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</si>
  <si>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</si>
  <si>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</si>
  <si>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</si>
  <si>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</si>
  <si>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</si>
  <si>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</si>
  <si>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</si>
  <si>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</si>
  <si>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</si>
  <si>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</si>
  <si>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</si>
  <si>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</si>
  <si>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</si>
  <si>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</si>
  <si>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</si>
  <si>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</si>
  <si>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</si>
  <si>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</si>
  <si>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</si>
  <si>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</si>
  <si>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</si>
  <si>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</si>
  <si>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</si>
  <si>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</si>
  <si>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</si>
  <si>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</si>
  <si>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</si>
  <si>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</si>
  <si>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</si>
  <si>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</si>
  <si>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</si>
  <si>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</si>
  <si>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</si>
  <si>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</si>
  <si>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</si>
  <si>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</si>
  <si>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</si>
  <si>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</si>
  <si>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</si>
  <si>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</si>
  <si>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</si>
  <si>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</si>
  <si>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</si>
  <si>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</si>
  <si>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</si>
  <si>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</si>
  <si>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</si>
  <si>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</si>
  <si>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</si>
  <si>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</si>
  <si>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</si>
  <si>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</si>
  <si>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</si>
  <si>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</si>
  <si>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</si>
  <si>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</si>
  <si>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</si>
  <si>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</si>
  <si>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</si>
  <si>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</si>
  <si>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</si>
  <si>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</si>
  <si>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</si>
  <si>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</si>
  <si>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</si>
  <si>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</si>
  <si>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</si>
  <si>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</si>
  <si>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</si>
  <si>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</si>
  <si>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</si>
  <si>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</si>
  <si>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</si>
  <si>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</si>
  <si>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</si>
  <si>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</si>
  <si>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</si>
  <si>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</si>
  <si>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</si>
  <si>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</si>
  <si>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</si>
  <si>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</si>
  <si>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</si>
  <si>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</si>
  <si>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</si>
  <si>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</si>
  <si>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</si>
  <si>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</si>
  <si>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</si>
  <si>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</si>
  <si>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</si>
  <si>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</si>
  <si>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</si>
  <si>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</si>
  <si>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</si>
  <si>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</si>
  <si>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</si>
  <si>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</si>
  <si>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</si>
  <si>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</si>
  <si>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</si>
  <si>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</si>
  <si>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</si>
  <si>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</si>
  <si>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</si>
  <si>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</si>
  <si>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</si>
  <si>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</si>
  <si>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</si>
  <si>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</si>
  <si>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</si>
  <si>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</si>
  <si>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</si>
  <si>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</si>
  <si>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</si>
  <si>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</si>
  <si>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</si>
  <si>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</si>
  <si>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</si>
  <si>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</si>
  <si>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</si>
  <si>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</si>
  <si>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</si>
  <si>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</si>
  <si>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</si>
  <si>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</si>
  <si>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</si>
  <si>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</si>
  <si>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</si>
  <si>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</si>
  <si>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</si>
  <si>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</si>
  <si>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</si>
  <si>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</si>
  <si>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</si>
  <si>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</si>
  <si>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</si>
  <si>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</si>
  <si>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</si>
  <si>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</si>
  <si>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</si>
  <si>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</si>
  <si>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</si>
  <si>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</si>
  <si>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</si>
  <si>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</si>
  <si>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</si>
  <si>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</si>
  <si>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</si>
  <si>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</si>
  <si>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</si>
  <si>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</si>
  <si>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</si>
  <si>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</si>
  <si>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</si>
  <si>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</si>
  <si>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</si>
  <si>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</si>
  <si>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</si>
  <si>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</si>
  <si>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</si>
  <si>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</si>
  <si>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</si>
  <si>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</si>
  <si>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</si>
  <si>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</si>
  <si>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</si>
  <si>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</si>
  <si>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</si>
  <si>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</si>
  <si>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</si>
  <si>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</si>
  <si>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</si>
  <si>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</si>
  <si>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</si>
  <si>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</si>
  <si>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</si>
  <si>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</si>
  <si>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</si>
  <si>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</si>
  <si>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</si>
  <si>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</si>
  <si>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</si>
  <si>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</si>
  <si>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</si>
  <si>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</si>
  <si>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</si>
  <si>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</si>
  <si>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</si>
  <si>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</si>
  <si>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</si>
  <si>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</si>
  <si>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</si>
  <si>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</si>
  <si>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</si>
  <si>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</si>
  <si>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</si>
  <si>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</si>
  <si>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</si>
  <si>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</si>
  <si>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</si>
  <si>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</si>
  <si>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</si>
  <si>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</si>
  <si>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</si>
  <si>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</si>
  <si>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</si>
  <si>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</si>
  <si>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</si>
  <si>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</si>
  <si>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</si>
  <si>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</si>
  <si>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</si>
  <si>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</si>
  <si>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</si>
  <si>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</si>
  <si>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</si>
  <si>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</si>
  <si>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</si>
  <si>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</si>
  <si>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</si>
  <si>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</si>
  <si>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</si>
  <si>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</si>
  <si>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</si>
  <si>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</si>
  <si>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</si>
  <si>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</si>
  <si>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</si>
  <si>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</si>
  <si>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</si>
  <si>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</si>
  <si>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</si>
  <si>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</si>
  <si>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</si>
  <si>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</si>
  <si>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</si>
  <si>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</si>
  <si>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</si>
  <si>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</si>
  <si>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</si>
  <si>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</si>
  <si>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</si>
  <si>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</si>
  <si>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</si>
  <si>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</si>
  <si>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</si>
  <si>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</si>
  <si>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</si>
  <si>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</si>
  <si>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</si>
  <si>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</si>
  <si>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</si>
  <si>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</si>
  <si>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</si>
  <si>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</si>
  <si>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</si>
  <si>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</si>
  <si>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</si>
  <si>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</si>
  <si>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</si>
  <si>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</si>
  <si>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</si>
  <si>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</si>
  <si>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</si>
  <si>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</si>
  <si>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</si>
  <si>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</si>
  <si>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</si>
  <si>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</si>
  <si>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</si>
  <si>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</si>
  <si>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</si>
  <si>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</si>
  <si>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</si>
  <si>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</si>
  <si>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</si>
  <si>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</si>
  <si>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</si>
  <si>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</si>
  <si>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</si>
  <si>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</si>
  <si>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</si>
  <si>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</si>
  <si>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</si>
  <si>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</si>
  <si>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</si>
  <si>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</si>
  <si>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</si>
  <si>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</si>
  <si>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</si>
  <si>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</si>
  <si>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</si>
  <si>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</si>
  <si>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</si>
  <si>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</si>
  <si>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</si>
  <si>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</si>
  <si>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</si>
  <si>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</si>
  <si>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</si>
  <si>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</si>
  <si>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</si>
  <si>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</si>
  <si>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</si>
  <si>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</si>
  <si>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</si>
  <si>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</si>
  <si>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</si>
  <si>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</si>
  <si>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</si>
  <si>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</si>
  <si>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</si>
  <si>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</si>
  <si>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</si>
  <si>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</si>
  <si>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</si>
  <si>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</si>
  <si>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</si>
  <si>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</si>
  <si>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</si>
  <si>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</si>
  <si>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</si>
  <si>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</si>
  <si>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</si>
  <si>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</si>
  <si>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</si>
  <si>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</si>
  <si>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</si>
  <si>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</si>
  <si>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</si>
  <si>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</si>
  <si>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</si>
  <si>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</si>
  <si>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</si>
  <si>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</si>
  <si>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</si>
  <si>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</si>
  <si>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</si>
  <si>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</si>
  <si>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</si>
  <si>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</si>
  <si>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</si>
  <si>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</si>
  <si>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</si>
  <si>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</si>
  <si>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</si>
  <si>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</si>
  <si>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</si>
  <si>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</si>
  <si>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</si>
  <si>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</si>
  <si>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</si>
  <si>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</si>
  <si>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</si>
  <si>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</si>
  <si>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</si>
  <si>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</si>
  <si>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</si>
  <si>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</si>
  <si>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</si>
  <si>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</si>
  <si>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</si>
  <si>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</si>
  <si>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</si>
  <si>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</si>
  <si>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</si>
  <si>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</si>
  <si>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</si>
  <si>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</si>
  <si>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</si>
  <si>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</si>
  <si>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</si>
  <si>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</si>
  <si>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</si>
  <si>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</si>
  <si>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</si>
  <si>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</si>
  <si>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</si>
  <si>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</si>
  <si>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</si>
  <si>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</si>
  <si>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</si>
  <si>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</si>
  <si>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</si>
  <si>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</si>
  <si>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</si>
  <si>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</si>
  <si>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</si>
  <si>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</si>
  <si>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</si>
  <si>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</si>
  <si>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</si>
  <si>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</si>
  <si>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</si>
  <si>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</si>
  <si>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</si>
  <si>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</si>
  <si>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</si>
  <si>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</si>
  <si>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</si>
  <si>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</si>
  <si>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</si>
  <si>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</si>
  <si>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</si>
  <si>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</si>
  <si>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</si>
  <si>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</si>
  <si>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</si>
  <si>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</si>
  <si>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</si>
  <si>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</si>
  <si>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</si>
  <si>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</si>
  <si>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</si>
  <si>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</si>
  <si>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</si>
  <si>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</si>
  <si>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</si>
  <si>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</si>
  <si>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</si>
  <si>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</si>
  <si>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</si>
  <si>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</si>
  <si>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</si>
  <si>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</si>
  <si>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</si>
  <si>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</si>
  <si>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</si>
  <si>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</si>
  <si>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</si>
  <si>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</si>
  <si>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</si>
  <si>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</si>
  <si>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</si>
  <si>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</si>
  <si>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</si>
  <si>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</si>
  <si>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</si>
  <si>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</si>
  <si>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</si>
  <si>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</si>
  <si>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</si>
  <si>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</si>
  <si>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</si>
  <si>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</si>
  <si>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</si>
  <si>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</si>
  <si>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</si>
  <si>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</si>
  <si>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</si>
  <si>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</si>
  <si>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</si>
  <si>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</si>
  <si>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</si>
  <si>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</si>
  <si>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</si>
  <si>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</si>
  <si>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</si>
  <si>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</si>
  <si>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</si>
  <si>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</si>
  <si>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</si>
  <si>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</si>
  <si>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</si>
  <si>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</si>
  <si>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</si>
  <si>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</si>
  <si>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</si>
  <si>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</si>
  <si>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</si>
  <si>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</si>
  <si>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</si>
  <si>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</si>
  <si>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</si>
  <si>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</si>
  <si>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</si>
  <si>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</si>
  <si>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</si>
  <si>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</si>
  <si>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</si>
  <si>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</si>
  <si>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</si>
  <si>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</si>
  <si>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</si>
  <si>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</si>
  <si>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</si>
  <si>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</si>
  <si>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</si>
  <si>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</si>
  <si>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</si>
  <si>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</si>
  <si>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</si>
  <si>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</si>
  <si>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</si>
  <si>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</si>
  <si>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</si>
  <si>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</si>
  <si>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</si>
  <si>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</si>
  <si>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</si>
  <si>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</si>
  <si>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</si>
  <si>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</si>
  <si>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</si>
  <si>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</si>
  <si>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</si>
  <si>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</si>
  <si>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</si>
  <si>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</si>
  <si>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</si>
  <si>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</si>
  <si>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</si>
  <si>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</si>
  <si>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</si>
  <si>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</si>
  <si>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</si>
  <si>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</si>
  <si>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</si>
  <si>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</si>
  <si>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</si>
  <si>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</si>
  <si>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</si>
  <si>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</si>
  <si>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</si>
  <si>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</si>
  <si>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</si>
  <si>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</si>
  <si>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</si>
  <si>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</si>
  <si>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</si>
  <si>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</si>
  <si>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</si>
  <si>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</si>
  <si>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</si>
  <si>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</si>
  <si>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</si>
  <si>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</si>
  <si>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</si>
  <si>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</si>
  <si>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</si>
  <si>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</si>
  <si>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</si>
  <si>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</si>
  <si>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</si>
  <si>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</si>
  <si>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</si>
  <si>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</si>
  <si>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</si>
  <si>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</si>
  <si>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</si>
  <si>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</si>
  <si>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</si>
  <si>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</si>
  <si>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</si>
  <si>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</si>
  <si>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</si>
  <si>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</si>
  <si>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</si>
  <si>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</si>
  <si>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</si>
  <si>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</si>
  <si>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</si>
  <si>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</si>
  <si>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</si>
  <si>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</si>
  <si>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</si>
  <si>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</si>
  <si>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</si>
  <si>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</si>
  <si>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</si>
  <si>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</si>
  <si>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</si>
  <si>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</si>
  <si>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</si>
  <si>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</si>
  <si>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</si>
  <si>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</si>
  <si>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</si>
  <si>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</si>
  <si>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</si>
  <si>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</si>
  <si>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</si>
  <si>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</si>
  <si>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</si>
  <si>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</si>
  <si>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</si>
  <si>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</si>
  <si>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</si>
  <si>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</si>
  <si>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</si>
  <si>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</si>
  <si>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</si>
  <si>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</si>
  <si>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</si>
  <si>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</si>
  <si>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</si>
  <si>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</si>
  <si>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</si>
  <si>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</si>
  <si>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</si>
  <si>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</si>
  <si>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</si>
  <si>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</si>
  <si>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</si>
  <si>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</si>
  <si>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</si>
  <si>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</si>
  <si>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</si>
  <si>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</si>
  <si>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</si>
  <si>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</si>
  <si>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</si>
  <si>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</si>
  <si>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</si>
  <si>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</si>
  <si>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</si>
  <si>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</si>
  <si>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</si>
  <si>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</si>
  <si>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</si>
  <si>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</si>
  <si>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</si>
  <si>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</si>
  <si>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</si>
  <si>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</si>
  <si>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</si>
  <si>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</si>
  <si>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</si>
  <si>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</si>
  <si>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</si>
  <si>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</si>
  <si>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</si>
  <si>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</si>
  <si>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</si>
  <si>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</si>
  <si>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</si>
  <si>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</si>
  <si>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</si>
  <si>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</si>
  <si>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</si>
  <si>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</si>
  <si>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</si>
  <si>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</si>
  <si>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</si>
  <si>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</si>
  <si>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</si>
  <si>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</si>
  <si>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</si>
  <si>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</si>
  <si>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</si>
  <si>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</si>
  <si>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</si>
  <si>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</si>
  <si>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</si>
  <si>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</si>
  <si>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</si>
  <si>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</si>
  <si>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</si>
  <si>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</si>
  <si>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</si>
  <si>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</si>
  <si>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</si>
  <si>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</si>
  <si>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</si>
  <si>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</si>
  <si>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</si>
  <si>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</si>
  <si>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</si>
  <si>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</si>
  <si>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</si>
  <si>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</si>
  <si>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</si>
  <si>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</si>
  <si>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</si>
  <si>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</si>
  <si>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</si>
  <si>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</si>
  <si>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</si>
  <si>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</si>
  <si>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</si>
  <si>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</si>
  <si>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</si>
  <si>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</si>
  <si>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</si>
  <si>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</si>
  <si>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</si>
  <si>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</si>
  <si>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</si>
  <si>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</si>
  <si>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</si>
  <si>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</si>
  <si>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</si>
  <si>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</si>
  <si>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</si>
  <si>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</si>
  <si>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</si>
  <si>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</si>
  <si>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</si>
  <si>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</si>
  <si>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</si>
  <si>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</si>
  <si>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</si>
  <si>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</si>
  <si>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</si>
  <si>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</si>
  <si>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</si>
  <si>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</si>
  <si>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</si>
  <si>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</si>
  <si>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</si>
  <si>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</si>
  <si>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</si>
  <si>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</si>
  <si>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</si>
  <si>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</si>
  <si>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</si>
  <si>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</si>
  <si>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</si>
  <si>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</si>
  <si>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</si>
  <si>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</si>
  <si>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</si>
  <si>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</si>
  <si>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</si>
  <si>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</si>
  <si>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</si>
  <si>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</si>
  <si>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</si>
  <si>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</si>
  <si>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</si>
  <si>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</si>
  <si>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</si>
  <si>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</si>
  <si>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</si>
  <si>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</si>
  <si>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</si>
  <si>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</si>
  <si>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</si>
  <si>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</si>
  <si>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</si>
  <si>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</si>
  <si>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</si>
  <si>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</si>
  <si>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</si>
  <si>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</si>
  <si>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</si>
  <si>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</si>
  <si>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</si>
  <si>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</si>
  <si>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</si>
  <si>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</si>
  <si>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</si>
  <si>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</si>
  <si>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</si>
  <si>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</si>
  <si>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</si>
  <si>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</si>
  <si>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</si>
  <si>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</si>
  <si>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</si>
  <si>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</si>
  <si>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</si>
  <si>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</si>
  <si>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</si>
  <si>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</si>
  <si>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</si>
  <si>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</si>
  <si>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</si>
  <si>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</si>
  <si>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</si>
  <si>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</si>
  <si>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</si>
  <si>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</si>
  <si>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</si>
  <si>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</si>
  <si>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</si>
  <si>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</si>
  <si>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</si>
  <si>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</si>
  <si>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</si>
  <si>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</si>
  <si>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</si>
  <si>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</si>
  <si>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</si>
  <si>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</si>
  <si>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</si>
  <si>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</si>
  <si>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</si>
  <si>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</si>
  <si>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</si>
  <si>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</si>
  <si>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</si>
  <si>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</si>
  <si>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</si>
  <si>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</si>
  <si>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</si>
  <si>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</si>
  <si>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</si>
  <si>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</si>
  <si>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</si>
  <si>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</si>
  <si>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</si>
  <si>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</si>
  <si>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</si>
  <si>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</si>
  <si>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</si>
  <si>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</si>
  <si>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</si>
  <si>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</si>
  <si>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</si>
  <si>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</si>
  <si>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</si>
  <si>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</si>
  <si>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</si>
  <si>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</si>
  <si>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</si>
  <si>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</si>
  <si>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</si>
  <si>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</si>
  <si>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</si>
  <si>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</si>
  <si>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</si>
  <si>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</si>
  <si>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</si>
  <si>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</si>
  <si>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</si>
  <si>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</si>
  <si>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</si>
  <si>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</si>
  <si>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</si>
  <si>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</si>
  <si>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</si>
  <si>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</si>
  <si>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</si>
  <si>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</si>
  <si>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</si>
  <si>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</si>
  <si>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</si>
  <si>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</si>
  <si>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</si>
  <si>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</si>
  <si>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</si>
  <si>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</si>
  <si>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</si>
  <si>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</si>
  <si>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</si>
  <si>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</si>
  <si>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</si>
  <si>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</si>
  <si>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</si>
  <si>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</si>
  <si>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</si>
  <si>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</si>
  <si>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</si>
  <si>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</si>
  <si>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</si>
  <si>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</si>
  <si>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</si>
  <si>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</si>
  <si>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</si>
  <si>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</si>
  <si>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</si>
  <si>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</si>
  <si>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</si>
  <si>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</si>
  <si>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</si>
  <si>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</si>
  <si>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</si>
  <si>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</si>
  <si>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</si>
  <si>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</si>
  <si>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</si>
  <si>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</si>
  <si>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</si>
  <si>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</si>
  <si>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</si>
  <si>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</si>
  <si>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</si>
  <si>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</si>
  <si>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</si>
  <si>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</si>
  <si>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</si>
  <si>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</si>
  <si>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</si>
  <si>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</si>
  <si>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</si>
  <si>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</si>
  <si>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</si>
  <si>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</si>
  <si>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</si>
  <si>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</si>
  <si>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</si>
  <si>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</si>
  <si>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</si>
  <si>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</si>
  <si>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</si>
  <si>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</si>
  <si>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</si>
  <si>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</si>
  <si>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</si>
  <si>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</si>
  <si>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</si>
  <si>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</si>
  <si>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</si>
  <si>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</si>
  <si>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</si>
  <si>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</si>
  <si>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</si>
  <si>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</si>
  <si>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</si>
  <si>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</si>
  <si>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</si>
  <si>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</si>
  <si>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</si>
  <si>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</si>
  <si>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</si>
  <si>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</si>
  <si>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</si>
  <si>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</si>
  <si>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</si>
  <si>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</si>
  <si>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</si>
  <si>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</si>
  <si>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</si>
  <si>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</si>
  <si>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</si>
  <si>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</si>
  <si>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</si>
  <si>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</si>
  <si>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</si>
  <si>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</si>
  <si>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</si>
  <si>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</si>
  <si>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</si>
  <si>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</si>
  <si>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</si>
  <si>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</si>
  <si>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</si>
  <si>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</si>
  <si>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</si>
  <si>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</si>
  <si>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</si>
  <si>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</si>
  <si>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</si>
  <si>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</si>
  <si>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</si>
  <si>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</si>
  <si>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</si>
  <si>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</si>
  <si>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</si>
  <si>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</si>
  <si>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</si>
  <si>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</si>
  <si>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</si>
  <si>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</si>
  <si>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</si>
  <si>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</si>
  <si>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</si>
  <si>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</si>
  <si>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</si>
  <si>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</si>
  <si>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</si>
  <si>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</si>
  <si>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</si>
  <si>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</si>
  <si>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</si>
  <si>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</si>
  <si>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</si>
  <si>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</si>
  <si>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</si>
  <si>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</si>
  <si>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</si>
  <si>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</si>
  <si>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</si>
  <si>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</si>
  <si>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</si>
  <si>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</si>
  <si>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</si>
  <si>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</si>
  <si>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</si>
  <si>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</si>
  <si>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</si>
  <si>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</si>
  <si>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</si>
  <si>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</si>
  <si>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</si>
  <si>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</si>
  <si>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</si>
  <si>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</si>
  <si>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</si>
  <si>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</si>
  <si>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</si>
  <si>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</si>
  <si>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</si>
  <si>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</si>
  <si>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</si>
  <si>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</si>
  <si>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</si>
  <si>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</si>
  <si>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</si>
  <si>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</si>
  <si>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</si>
  <si>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</si>
  <si>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</si>
  <si>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</si>
  <si>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</si>
  <si>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</si>
  <si>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</si>
  <si>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</si>
  <si>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</si>
  <si>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</si>
  <si>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</si>
  <si>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</si>
  <si>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</si>
  <si>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</si>
  <si>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</si>
  <si>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</si>
  <si>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</si>
  <si>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</si>
  <si>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</si>
  <si>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</si>
  <si>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</si>
  <si>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</si>
  <si>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</si>
  <si>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</si>
  <si>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</si>
  <si>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</si>
  <si>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</si>
  <si>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</si>
  <si>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</si>
  <si>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</si>
  <si>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</si>
  <si>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</si>
  <si>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</si>
  <si>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</si>
  <si>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</si>
  <si>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</si>
  <si>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</si>
  <si>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</si>
  <si>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</si>
  <si>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</si>
  <si>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</si>
  <si>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</si>
  <si>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</si>
  <si>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</si>
  <si>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</si>
  <si>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</si>
  <si>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</si>
  <si>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</si>
  <si>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</si>
  <si>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</si>
  <si>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</si>
  <si>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</si>
  <si>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</si>
  <si>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</si>
  <si>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</si>
  <si>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</si>
  <si>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</si>
  <si>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</si>
  <si>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</si>
  <si>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</si>
  <si>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</si>
  <si>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</si>
  <si>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</si>
  <si>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</si>
  <si>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</si>
  <si>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</si>
  <si>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</si>
  <si>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</si>
  <si>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</si>
  <si>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</si>
  <si>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</si>
  <si>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</si>
  <si>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</si>
  <si>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</si>
  <si>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</si>
  <si>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</si>
  <si>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</si>
  <si>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</si>
  <si>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</si>
  <si>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</si>
  <si>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</si>
  <si>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</si>
  <si>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</si>
  <si>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</si>
  <si>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</si>
  <si>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</si>
  <si>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</si>
  <si>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</si>
  <si>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</si>
  <si>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</si>
  <si>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</si>
  <si>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</si>
  <si>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</si>
  <si>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</si>
  <si>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</si>
  <si>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</si>
  <si>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</si>
  <si>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</si>
  <si>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</si>
  <si>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</si>
  <si>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</si>
  <si>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</si>
  <si>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</si>
  <si>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</si>
  <si>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</si>
  <si>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</si>
  <si>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</si>
  <si>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</si>
  <si>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</si>
  <si>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</si>
  <si>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</si>
  <si>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</si>
  <si>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</si>
  <si>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</si>
  <si>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</si>
  <si>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</si>
  <si>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</si>
  <si>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</si>
  <si>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</si>
  <si>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</si>
  <si>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</si>
  <si>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</si>
  <si>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</si>
  <si>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</si>
  <si>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</si>
  <si>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</si>
  <si>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</si>
  <si>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</si>
  <si>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</si>
  <si>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</si>
  <si>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</si>
  <si>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</si>
  <si>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</si>
  <si>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</si>
  <si>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</si>
  <si>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</si>
  <si>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</si>
  <si>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</si>
  <si>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</si>
  <si>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</si>
  <si>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</si>
  <si>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</si>
  <si>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</si>
  <si>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</si>
  <si>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</si>
  <si>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</si>
  <si>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</si>
  <si>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</si>
  <si>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</si>
  <si>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</si>
  <si>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</si>
  <si>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</si>
  <si>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</si>
  <si>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</si>
  <si>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</si>
  <si>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</si>
  <si>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</si>
  <si>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</si>
  <si>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</si>
  <si>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</si>
  <si>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</si>
  <si>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</si>
  <si>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</si>
  <si>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</si>
  <si>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</si>
  <si>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</si>
  <si>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</si>
  <si>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</si>
  <si>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</si>
  <si>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</si>
  <si>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</si>
  <si>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</si>
  <si>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</si>
  <si>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</si>
  <si>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</si>
  <si>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</si>
  <si>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</si>
  <si>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</si>
  <si>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</si>
  <si>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</si>
  <si>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</si>
  <si>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</si>
  <si>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</si>
  <si>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</si>
  <si>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</si>
  <si>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</si>
  <si>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</si>
  <si>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</si>
  <si>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</si>
  <si>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</si>
  <si>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</si>
  <si>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</si>
  <si>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</si>
  <si>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</si>
  <si>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</si>
  <si>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</si>
  <si>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</si>
  <si>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</si>
  <si>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</si>
  <si>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</si>
  <si>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</si>
  <si>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</si>
  <si>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</si>
  <si>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</si>
  <si>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</si>
  <si>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</si>
  <si>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</si>
  <si>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</si>
  <si>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</si>
  <si>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</si>
  <si>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</si>
  <si>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</si>
  <si>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</si>
  <si>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</si>
  <si>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</si>
  <si>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</si>
  <si>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</si>
  <si>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</si>
  <si>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</si>
  <si>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</si>
  <si>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</si>
  <si>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</si>
  <si>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</si>
  <si>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</si>
  <si>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</si>
  <si>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</si>
  <si>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</si>
  <si>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</si>
  <si>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</si>
  <si>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</si>
  <si>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</si>
  <si>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</si>
  <si>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</si>
  <si>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</si>
  <si>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</si>
  <si>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</si>
  <si>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</si>
  <si>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</si>
  <si>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</si>
  <si>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</si>
  <si>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</si>
  <si>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</si>
  <si>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</si>
  <si>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</si>
  <si>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</si>
  <si>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</si>
  <si>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</si>
  <si>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</si>
  <si>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</si>
  <si>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</si>
  <si>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</si>
  <si>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</si>
  <si>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</si>
  <si>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</si>
  <si>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</si>
  <si>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</si>
  <si>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</si>
  <si>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</si>
  <si>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</si>
  <si>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</si>
  <si>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</si>
  <si>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</si>
  <si>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</si>
  <si>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</si>
  <si>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</si>
  <si>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</si>
  <si>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</si>
  <si>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</si>
  <si>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</si>
  <si>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</si>
  <si>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</si>
  <si>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</si>
  <si>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</si>
  <si>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</si>
  <si>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</si>
  <si>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</si>
  <si>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</si>
  <si>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</si>
  <si>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</si>
  <si>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</si>
  <si>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</si>
  <si>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</si>
  <si>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</si>
  <si>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</si>
  <si>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</si>
  <si>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</si>
  <si>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</si>
  <si>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</si>
  <si>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</si>
  <si>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</si>
  <si>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</si>
  <si>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</si>
  <si>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</si>
  <si>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</si>
  <si>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</si>
  <si>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</si>
  <si>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</si>
  <si>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</si>
  <si>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</si>
  <si>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</si>
  <si>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</si>
  <si>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</si>
  <si>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</si>
  <si>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</si>
  <si>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</si>
  <si>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</si>
  <si>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</si>
  <si>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</si>
  <si>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</si>
  <si>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</si>
  <si>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</si>
  <si>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</si>
  <si>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</si>
  <si>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</si>
  <si>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</si>
  <si>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</si>
  <si>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</si>
  <si>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</si>
  <si>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</si>
  <si>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</si>
  <si>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</si>
  <si>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</si>
  <si>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</si>
  <si>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</si>
  <si>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</si>
  <si>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</si>
  <si>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</si>
  <si>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</si>
  <si>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</si>
  <si>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</si>
  <si>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</si>
  <si>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</si>
  <si>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</si>
  <si>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</si>
  <si>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</si>
  <si>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</si>
  <si>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</si>
  <si>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</si>
  <si>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</si>
  <si>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</si>
  <si>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</si>
  <si>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</si>
  <si>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</si>
  <si>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</si>
  <si>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</si>
  <si>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</si>
  <si>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</si>
  <si>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</si>
  <si>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</si>
  <si>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</si>
  <si>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</si>
  <si>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</si>
  <si>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</si>
  <si>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</si>
  <si>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</si>
  <si>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</si>
  <si>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</si>
  <si>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</si>
  <si>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</si>
  <si>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</si>
  <si>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</si>
  <si>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</si>
  <si>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</si>
  <si>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</si>
  <si>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</si>
  <si>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</si>
  <si>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</si>
  <si>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</si>
  <si>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</si>
  <si>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</si>
  <si>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</si>
  <si>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</si>
  <si>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</si>
  <si>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</si>
  <si>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</si>
  <si>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</si>
  <si>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</si>
  <si>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</si>
  <si>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</si>
  <si>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</si>
  <si>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</si>
  <si>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</si>
  <si>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</si>
  <si>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</si>
  <si>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</si>
  <si>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</si>
  <si>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</si>
  <si>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</si>
  <si>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</si>
  <si>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</si>
  <si>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</si>
  <si>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</si>
  <si>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</si>
  <si>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</si>
  <si>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</si>
  <si>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</si>
  <si>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</si>
  <si>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</si>
  <si>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</si>
  <si>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</si>
  <si>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</si>
  <si>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</si>
  <si>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</si>
  <si>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</si>
  <si>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</si>
  <si>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</si>
  <si>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</si>
  <si>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</si>
  <si>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</si>
  <si>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</si>
  <si>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</si>
  <si>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</si>
  <si>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</si>
  <si>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</si>
  <si>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</si>
  <si>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</si>
  <si>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</si>
  <si>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</si>
  <si>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</si>
  <si>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</si>
  <si>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</si>
  <si>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</si>
  <si>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</si>
  <si>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</si>
  <si>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</si>
  <si>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</si>
  <si>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</si>
  <si>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</si>
  <si>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</si>
  <si>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</si>
  <si>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</si>
  <si>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</si>
  <si>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</si>
  <si>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</si>
  <si>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</si>
  <si>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</si>
  <si>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</si>
  <si>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</si>
  <si>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</si>
  <si>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</si>
  <si>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</si>
  <si>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</si>
  <si>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</si>
  <si>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</si>
  <si>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</si>
  <si>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</si>
  <si>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</si>
  <si>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</si>
  <si>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</si>
  <si>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</si>
  <si>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</si>
  <si>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</si>
  <si>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</si>
  <si>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</si>
  <si>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</si>
  <si>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</si>
  <si>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</si>
  <si>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</si>
  <si>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</si>
  <si>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</si>
  <si>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</si>
  <si>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</si>
  <si>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</si>
  <si>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</si>
  <si>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</si>
  <si>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</si>
  <si>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</si>
  <si>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</si>
  <si>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</si>
  <si>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</si>
  <si>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</si>
  <si>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</si>
  <si>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</si>
  <si>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</si>
  <si>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</si>
  <si>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</si>
  <si>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</si>
  <si>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</si>
  <si>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</si>
  <si>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</si>
  <si>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</si>
  <si>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</si>
  <si>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</si>
  <si>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</si>
  <si>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</si>
  <si>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</si>
  <si>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</si>
  <si>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</si>
  <si>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</si>
  <si>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</si>
  <si>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</si>
  <si>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</si>
  <si>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</si>
  <si>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</si>
  <si>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</si>
  <si>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</si>
  <si>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</si>
  <si>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</si>
  <si>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</si>
  <si>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</si>
  <si>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</si>
  <si>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</si>
  <si>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</si>
  <si>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</si>
  <si>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</si>
  <si>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</si>
  <si>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</si>
  <si>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</si>
  <si>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</si>
  <si>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</si>
  <si>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</si>
  <si>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</si>
  <si>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</si>
  <si>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</si>
  <si>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</si>
  <si>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</si>
  <si>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</si>
  <si>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</si>
  <si>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</si>
  <si>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</si>
  <si>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</si>
  <si>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</si>
  <si>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</si>
  <si>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</si>
  <si>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</si>
  <si>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</si>
  <si>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</si>
  <si>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</si>
  <si>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</si>
  <si>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</si>
  <si>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</si>
  <si>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</si>
  <si>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</si>
  <si>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</si>
  <si>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</si>
  <si>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</si>
  <si>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</si>
  <si>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</si>
  <si>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</si>
  <si>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</si>
  <si>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</si>
  <si>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</si>
  <si>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</si>
  <si>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</si>
  <si>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</si>
  <si>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</si>
  <si>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</si>
  <si>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</si>
  <si>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</si>
  <si>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</si>
  <si>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</si>
  <si>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</si>
  <si>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</si>
  <si>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</si>
  <si>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</si>
  <si>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</si>
  <si>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</si>
  <si>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</si>
  <si>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</si>
  <si>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</si>
  <si>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</si>
  <si>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</si>
  <si>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</si>
  <si>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</si>
  <si>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</si>
  <si>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</si>
  <si>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</si>
  <si>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</si>
  <si>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</si>
  <si>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</si>
  <si>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</si>
  <si>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</si>
  <si>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</si>
  <si>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</si>
  <si>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</si>
  <si>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</si>
  <si>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</si>
  <si>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</si>
  <si>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</si>
  <si>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</si>
  <si>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</si>
  <si>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</si>
  <si>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</si>
  <si>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</si>
  <si>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</si>
  <si>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</si>
  <si>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</si>
  <si>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</si>
  <si>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</si>
  <si>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</si>
  <si>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</si>
  <si>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</si>
  <si>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</si>
  <si>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</si>
  <si>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</si>
  <si>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</si>
  <si>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</si>
  <si>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</si>
  <si>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</si>
  <si>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</si>
  <si>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</si>
  <si>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</si>
  <si>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</si>
  <si>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</si>
  <si>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</si>
  <si>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</si>
  <si>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</si>
  <si>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</si>
  <si>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</si>
  <si>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</si>
  <si>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</si>
  <si>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</si>
  <si>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</si>
  <si>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</si>
  <si>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</si>
  <si>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</si>
  <si>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</si>
  <si>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</si>
  <si>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</si>
  <si>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</si>
  <si>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</si>
  <si>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</si>
  <si>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</si>
  <si>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</si>
  <si>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</si>
  <si>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</si>
  <si>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</si>
  <si>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</si>
  <si>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</si>
  <si>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</si>
  <si>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</si>
  <si>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</si>
  <si>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</si>
  <si>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</si>
  <si>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</si>
  <si>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</si>
  <si>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</si>
  <si>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</si>
  <si>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</si>
  <si>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</si>
  <si>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</si>
  <si>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</si>
  <si>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</si>
  <si>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</si>
  <si>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</si>
  <si>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</si>
  <si>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</si>
  <si>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</si>
  <si>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</si>
  <si>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</si>
  <si>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</si>
  <si>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</si>
  <si>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</si>
  <si>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</si>
  <si>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</si>
  <si>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</si>
  <si>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</si>
  <si>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</si>
  <si>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</si>
  <si>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</si>
  <si>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</si>
  <si>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</si>
  <si>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</si>
  <si>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</si>
  <si>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</si>
  <si>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</si>
  <si>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</si>
  <si>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</si>
  <si>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</si>
  <si>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</si>
  <si>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</si>
  <si>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</si>
  <si>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</si>
  <si>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</si>
  <si>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</si>
  <si>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</si>
  <si>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</si>
  <si>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</si>
  <si>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</si>
  <si>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</si>
  <si>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</si>
  <si>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</si>
  <si>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</si>
  <si>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</si>
  <si>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</si>
  <si>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</si>
  <si>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</si>
  <si>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</si>
  <si>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</si>
  <si>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</si>
  <si>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</si>
  <si>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</si>
  <si>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</si>
  <si>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</si>
  <si>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</si>
  <si>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</si>
  <si>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</si>
  <si>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</si>
  <si>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</si>
  <si>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</si>
  <si>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</si>
  <si>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</si>
  <si>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</si>
  <si>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</si>
  <si>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</si>
  <si>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</si>
  <si>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</si>
  <si>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</si>
  <si>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</si>
  <si>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</si>
  <si>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</si>
  <si>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</si>
  <si>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</si>
  <si>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</si>
  <si>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</si>
  <si>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</si>
  <si>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</si>
  <si>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</si>
  <si>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</si>
  <si>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</si>
  <si>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</si>
  <si>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</si>
  <si>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</si>
  <si>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</si>
  <si>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</si>
  <si>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</si>
  <si>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</si>
  <si>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</si>
  <si>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</si>
  <si>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</si>
  <si>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</si>
  <si>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</si>
  <si>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</si>
  <si>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</si>
  <si>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</si>
  <si>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</si>
  <si>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</si>
  <si>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</si>
  <si>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</si>
  <si>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</si>
  <si>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</si>
  <si>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</si>
  <si>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</si>
  <si>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</si>
  <si>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</si>
  <si>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</si>
  <si>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</si>
  <si>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</si>
  <si>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</si>
  <si>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</si>
  <si>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</si>
  <si>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</si>
  <si>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</si>
  <si>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</si>
  <si>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</si>
  <si>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</si>
  <si>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</si>
  <si>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</si>
  <si>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</si>
  <si>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</si>
  <si>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</si>
  <si>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</si>
  <si>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</si>
  <si>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</si>
  <si>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</si>
  <si>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</si>
  <si>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</si>
  <si>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</si>
  <si>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</si>
  <si>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</si>
  <si>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</si>
  <si>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</si>
  <si>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</si>
  <si>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</si>
  <si>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</si>
  <si>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</si>
  <si>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</si>
  <si>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</si>
  <si>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</si>
  <si>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</si>
  <si>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</si>
  <si>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</si>
  <si>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</si>
  <si>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</si>
  <si>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</si>
  <si>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</si>
  <si>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</si>
  <si>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</si>
  <si>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</si>
  <si>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</si>
  <si>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</si>
  <si>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</si>
  <si>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</si>
  <si>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</si>
  <si>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</si>
  <si>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</si>
  <si>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</si>
  <si>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</si>
  <si>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</si>
  <si>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</si>
  <si>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</si>
  <si>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</si>
  <si>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</si>
  <si>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</si>
  <si>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</si>
  <si>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</si>
  <si>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</si>
  <si>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</si>
  <si>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</si>
  <si>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</si>
  <si>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</si>
  <si>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</si>
  <si>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</si>
  <si>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</si>
  <si>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</si>
  <si>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</si>
  <si>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</si>
  <si>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</si>
  <si>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</si>
  <si>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</si>
  <si>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</si>
  <si>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</si>
  <si>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</si>
  <si>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</si>
  <si>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</si>
  <si>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</si>
  <si>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</si>
  <si>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</si>
  <si>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</si>
  <si>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</si>
  <si>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</si>
  <si>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</si>
  <si>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</si>
  <si>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</si>
  <si>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</si>
  <si>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</si>
  <si>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</si>
  <si>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</si>
  <si>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</si>
  <si>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</si>
  <si>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</si>
  <si>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</si>
  <si>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</si>
  <si>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</si>
  <si>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</si>
  <si>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</si>
  <si>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</si>
  <si>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</si>
  <si>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</si>
  <si>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</si>
  <si>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</si>
  <si>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</si>
  <si>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</si>
  <si>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</si>
  <si>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</si>
  <si>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</si>
  <si>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</si>
  <si>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</si>
  <si>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</si>
  <si>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</si>
  <si>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</si>
  <si>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</si>
  <si>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</si>
  <si>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</si>
  <si>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</si>
  <si>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</si>
  <si>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</si>
  <si>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</si>
  <si>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</si>
  <si>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</si>
  <si>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</si>
  <si>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</si>
  <si>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</si>
  <si>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</si>
  <si>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</si>
  <si>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</si>
  <si>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</si>
  <si>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</si>
  <si>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</si>
  <si>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</si>
  <si>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</si>
  <si>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</si>
  <si>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</si>
  <si>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</si>
  <si>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</si>
  <si>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</si>
  <si>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</si>
  <si>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</si>
  <si>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</si>
  <si>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</si>
  <si>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</si>
  <si>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</si>
  <si>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</si>
  <si>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</si>
  <si>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</si>
  <si>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</si>
  <si>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</si>
  <si>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</si>
  <si>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</si>
  <si>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</si>
  <si>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</si>
  <si>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</si>
  <si>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</si>
  <si>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</si>
  <si>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</si>
  <si>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</si>
  <si>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</si>
  <si>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</si>
  <si>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</si>
  <si>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</si>
  <si>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</si>
  <si>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</si>
  <si>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</si>
  <si>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</si>
  <si>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</si>
  <si>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</si>
  <si>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</si>
  <si>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</si>
  <si>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</si>
  <si>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</si>
  <si>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</si>
  <si>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</si>
  <si>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</si>
  <si>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</si>
  <si>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</si>
  <si>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</si>
  <si>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</si>
  <si>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</si>
  <si>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</si>
  <si>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</si>
  <si>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</si>
  <si>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</si>
  <si>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</si>
  <si>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</si>
  <si>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</si>
  <si>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</si>
  <si>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</si>
  <si>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</si>
  <si>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</si>
  <si>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</si>
  <si>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</si>
  <si>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</si>
  <si>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</si>
  <si>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</si>
  <si>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</si>
  <si>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</si>
  <si>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</si>
  <si>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</si>
  <si>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</si>
  <si>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</si>
  <si>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</si>
  <si>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</si>
  <si>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</si>
  <si>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</si>
  <si>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</si>
  <si>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</si>
  <si>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</si>
  <si>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</si>
  <si>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</si>
  <si>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</si>
  <si>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</si>
  <si>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</si>
  <si>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</si>
  <si>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</si>
  <si>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</si>
  <si>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</si>
  <si>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</si>
  <si>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</si>
  <si>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</si>
  <si>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</si>
  <si>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</si>
  <si>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</si>
  <si>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</si>
  <si>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</si>
  <si>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</si>
  <si>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</si>
  <si>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</si>
  <si>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</si>
  <si>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</si>
  <si>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</si>
  <si>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</si>
  <si>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</si>
  <si>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</si>
  <si>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</si>
  <si>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</si>
  <si>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</si>
  <si>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</si>
  <si>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</si>
  <si>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</si>
  <si>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</si>
  <si>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</si>
  <si>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</si>
  <si>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</si>
  <si>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</si>
  <si>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</si>
  <si>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</si>
  <si>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</si>
  <si>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</si>
  <si>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</si>
  <si>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</si>
  <si>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</si>
  <si>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</si>
  <si>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</si>
  <si>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</si>
  <si>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</si>
  <si>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</si>
  <si>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</si>
  <si>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</si>
  <si>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</si>
  <si>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</si>
  <si>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</si>
  <si>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</si>
  <si>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</si>
  <si>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</si>
  <si>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</si>
  <si>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</si>
  <si>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</si>
  <si>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</si>
  <si>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</si>
  <si>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</si>
  <si>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</si>
  <si>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</si>
  <si>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</si>
  <si>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</si>
  <si>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</si>
  <si>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</si>
  <si>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</si>
  <si>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</si>
  <si>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</si>
  <si>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</si>
  <si>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</si>
  <si>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</si>
  <si>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</si>
  <si>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</si>
  <si>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</si>
  <si>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</si>
  <si>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</si>
  <si>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</si>
  <si>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</si>
  <si>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</si>
  <si>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</si>
  <si>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</si>
  <si>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</si>
  <si>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</si>
  <si>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</si>
  <si>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</si>
  <si>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</si>
  <si>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</si>
  <si>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</si>
  <si>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</si>
  <si>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</si>
  <si>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</si>
  <si>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</si>
  <si>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</si>
  <si>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</si>
  <si>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</si>
  <si>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</si>
  <si>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</si>
  <si>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</si>
  <si>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</si>
  <si>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</si>
  <si>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</si>
  <si>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</si>
  <si>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</si>
  <si>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</si>
  <si>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</si>
  <si>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</si>
  <si>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</si>
  <si>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</si>
  <si>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</si>
  <si>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</si>
  <si>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</si>
  <si>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</si>
  <si>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</si>
  <si>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</si>
  <si>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</si>
  <si>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</si>
  <si>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</si>
  <si>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</si>
  <si>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</si>
  <si>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</si>
  <si>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</si>
  <si>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</si>
  <si>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</si>
  <si>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</si>
  <si>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</si>
  <si>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</si>
  <si>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</si>
  <si>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</si>
  <si>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</si>
  <si>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</si>
  <si>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</si>
  <si>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</si>
  <si>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</si>
  <si>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</si>
  <si>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</si>
  <si>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</si>
  <si>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</si>
  <si>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</si>
  <si>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</si>
  <si>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</si>
  <si>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</si>
  <si>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</si>
  <si>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</si>
  <si>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</si>
  <si>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</si>
  <si>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</si>
  <si>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</si>
  <si>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</si>
  <si>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</si>
  <si>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</si>
  <si>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</si>
  <si>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</si>
  <si>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</si>
  <si>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</si>
  <si>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</si>
  <si>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</si>
  <si>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</si>
  <si>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</si>
  <si>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</si>
  <si>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</si>
  <si>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</si>
  <si>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</si>
  <si>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</si>
  <si>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</si>
  <si>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</si>
  <si>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</si>
  <si>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</si>
  <si>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</si>
  <si>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</si>
  <si>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</si>
  <si>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</si>
  <si>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</si>
  <si>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</si>
  <si>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</si>
  <si>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</si>
  <si>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</si>
  <si>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</si>
  <si>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</si>
  <si>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</si>
  <si>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</si>
  <si>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</si>
  <si>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</si>
  <si>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</si>
  <si>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</si>
  <si>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</si>
  <si>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</si>
  <si>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</si>
  <si>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</si>
  <si>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</si>
  <si>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</si>
  <si>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</si>
  <si>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</si>
  <si>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</si>
  <si>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</si>
  <si>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</si>
  <si>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</si>
  <si>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</si>
  <si>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</si>
  <si>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</si>
  <si>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</si>
  <si>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</si>
  <si>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</si>
  <si>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</si>
  <si>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</si>
  <si>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</si>
  <si>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</si>
  <si>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</si>
  <si>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</si>
  <si>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</si>
  <si>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</si>
  <si>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</si>
  <si>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</si>
  <si>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</si>
  <si>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</si>
  <si>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</si>
  <si>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</si>
  <si>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</si>
  <si>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</si>
  <si>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</si>
  <si>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</si>
  <si>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</si>
  <si>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</si>
  <si>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</si>
  <si>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</si>
  <si>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</si>
  <si>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</si>
  <si>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</si>
  <si>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</si>
  <si>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</si>
  <si>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</si>
  <si>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</si>
  <si>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</si>
  <si>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</si>
  <si>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</si>
  <si>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</si>
  <si>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</si>
  <si>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</si>
  <si>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</si>
  <si>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</si>
  <si>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</si>
  <si>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</si>
  <si>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</si>
  <si>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</si>
  <si>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</si>
  <si>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</si>
  <si>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</si>
  <si>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</si>
  <si>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</si>
  <si>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</si>
  <si>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</si>
  <si>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</si>
  <si>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</si>
  <si>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</si>
  <si>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</si>
  <si>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</si>
  <si>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</si>
  <si>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</si>
  <si>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</si>
  <si>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</si>
  <si>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</si>
  <si>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</si>
  <si>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</si>
  <si>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</si>
  <si>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</si>
  <si>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</si>
  <si>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</si>
  <si>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</si>
  <si>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</si>
  <si>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</si>
  <si>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</si>
  <si>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</si>
  <si>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</si>
  <si>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</si>
  <si>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</si>
  <si>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</si>
  <si>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</si>
  <si>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</si>
  <si>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</si>
  <si>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</si>
  <si>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</si>
  <si>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</si>
  <si>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</si>
  <si>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</si>
  <si>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</si>
  <si>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</si>
  <si>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</si>
  <si>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</si>
  <si>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</si>
  <si>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</si>
  <si>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</si>
  <si>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</si>
  <si>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</si>
  <si>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</si>
  <si>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</si>
  <si>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</si>
  <si>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</si>
  <si>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</si>
  <si>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</si>
  <si>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</si>
  <si>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</si>
  <si>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</si>
  <si>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</si>
  <si>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</si>
  <si>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</si>
  <si>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</si>
  <si>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</si>
  <si>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</si>
  <si>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</si>
  <si>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</si>
  <si>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</si>
  <si>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</si>
  <si>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</si>
  <si>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</si>
  <si>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</si>
  <si>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</si>
  <si>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</si>
  <si>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</si>
  <si>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</si>
  <si>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</si>
  <si>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</si>
  <si>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</si>
  <si>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</si>
  <si>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</si>
  <si>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</si>
  <si>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</si>
  <si>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</si>
  <si>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</si>
  <si>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</si>
  <si>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</si>
  <si>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</si>
  <si>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</si>
  <si>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</si>
  <si>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</si>
  <si>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</si>
  <si>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</si>
  <si>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</si>
  <si>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</si>
  <si>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</si>
  <si>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</si>
  <si>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</si>
  <si>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</si>
  <si>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</si>
  <si>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</si>
  <si>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</si>
  <si>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</si>
  <si>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</si>
  <si>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</si>
  <si>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</si>
  <si>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</si>
  <si>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</si>
  <si>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</si>
  <si>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</si>
  <si>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</si>
  <si>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</si>
  <si>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</si>
  <si>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</si>
  <si>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</si>
  <si>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</si>
  <si>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</si>
  <si>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</si>
  <si>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</si>
  <si>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</si>
  <si>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</si>
  <si>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</si>
  <si>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</si>
  <si>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</si>
  <si>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</si>
  <si>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</si>
  <si>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</si>
  <si>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</si>
  <si>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</si>
  <si>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</si>
  <si>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</si>
  <si>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</si>
  <si>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</si>
  <si>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</si>
  <si>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</si>
  <si>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</si>
  <si>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</si>
  <si>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</si>
  <si>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</si>
  <si>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</si>
  <si>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</si>
  <si>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</si>
  <si>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</si>
  <si>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</si>
  <si>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</si>
  <si>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</si>
  <si>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</si>
  <si>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</si>
  <si>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</si>
  <si>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</si>
  <si>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</si>
  <si>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</si>
  <si>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</si>
  <si>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</si>
  <si>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</si>
  <si>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</si>
  <si>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</si>
  <si>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</si>
  <si>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</si>
  <si>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</si>
  <si>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</si>
  <si>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</si>
  <si>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</si>
  <si>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</si>
  <si>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</si>
  <si>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</si>
  <si>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</si>
  <si>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</si>
  <si>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</si>
  <si>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</si>
  <si>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</si>
  <si>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</si>
  <si>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</si>
  <si>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</si>
  <si>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</si>
  <si>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</si>
  <si>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</si>
  <si>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</si>
  <si>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</si>
  <si>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</si>
  <si>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</si>
  <si>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</si>
  <si>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</si>
  <si>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</si>
  <si>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</si>
  <si>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</si>
  <si>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</si>
  <si>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</si>
  <si>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</si>
  <si>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</si>
  <si>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</si>
  <si>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</si>
  <si>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</si>
  <si>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</si>
  <si>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</si>
  <si>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</si>
  <si>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</si>
  <si>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</si>
  <si>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</si>
  <si>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</si>
  <si>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</si>
  <si>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</si>
  <si>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</si>
  <si>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</si>
  <si>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</si>
  <si>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</si>
  <si>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</si>
  <si>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</si>
  <si>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</si>
  <si>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</si>
  <si>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</si>
  <si>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</si>
  <si>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</si>
  <si>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</si>
  <si>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</si>
  <si>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</si>
  <si>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</si>
  <si>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</si>
  <si>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</si>
  <si>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</si>
  <si>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</si>
  <si>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</si>
  <si>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</si>
  <si>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</si>
  <si>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</si>
  <si>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</si>
  <si>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</si>
  <si>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</si>
  <si>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</si>
  <si>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</si>
  <si>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</si>
  <si>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</si>
  <si>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</si>
  <si>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</si>
  <si>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</si>
  <si>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</si>
  <si>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</si>
  <si>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</si>
  <si>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</si>
  <si>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</si>
  <si>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</si>
  <si>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</si>
  <si>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</si>
  <si>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</si>
  <si>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</si>
  <si>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</si>
  <si>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</si>
  <si>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</si>
  <si>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</si>
  <si>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</si>
  <si>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</si>
  <si>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</si>
  <si>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</si>
  <si>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</si>
  <si>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</si>
  <si>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</si>
  <si>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</si>
  <si>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</si>
  <si>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</si>
  <si>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</si>
  <si>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</si>
  <si>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</si>
  <si>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</si>
  <si>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</si>
  <si>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</si>
  <si>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</si>
  <si>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</si>
  <si>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</si>
  <si>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</si>
  <si>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</si>
  <si>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</si>
  <si>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</si>
  <si>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</si>
  <si>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</si>
  <si>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</si>
  <si>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</si>
  <si>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</si>
  <si>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</si>
  <si>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</si>
  <si>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</si>
  <si>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</si>
  <si>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</si>
  <si>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</si>
  <si>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</si>
  <si>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</si>
  <si>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</si>
  <si>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</si>
  <si>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</si>
  <si>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</si>
  <si>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</si>
  <si>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</si>
  <si>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</si>
  <si>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</si>
  <si>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</si>
  <si>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</si>
  <si>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</si>
  <si>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</si>
  <si>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</si>
  <si>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</si>
  <si>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</si>
  <si>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</si>
  <si>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</si>
  <si>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</si>
  <si>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</si>
  <si>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</si>
  <si>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</si>
  <si>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</si>
  <si>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</si>
  <si>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</si>
  <si>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</si>
  <si>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</si>
  <si>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</si>
  <si>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</si>
  <si>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</si>
  <si>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</si>
  <si>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</si>
  <si>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</si>
  <si>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</si>
  <si>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</si>
  <si>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</si>
  <si>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</si>
  <si>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</si>
  <si>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</si>
  <si>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</si>
  <si>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</si>
  <si>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</si>
  <si>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</si>
  <si>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</si>
  <si>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</si>
  <si>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</si>
  <si>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</si>
  <si>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</si>
  <si>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</si>
  <si>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</si>
  <si>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</si>
  <si>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</si>
  <si>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</si>
  <si>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</si>
  <si>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</si>
  <si>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</si>
  <si>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</si>
  <si>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</si>
  <si>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</si>
  <si>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</si>
  <si>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</si>
  <si>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</si>
  <si>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</si>
  <si>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</si>
  <si>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</si>
  <si>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</si>
  <si>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</si>
  <si>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</si>
  <si>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</si>
  <si>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</si>
  <si>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</si>
  <si>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</si>
  <si>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</si>
  <si>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</si>
  <si>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</si>
  <si>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</si>
  <si>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</si>
  <si>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</si>
  <si>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</si>
  <si>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</si>
  <si>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</si>
  <si>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</si>
  <si>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</si>
  <si>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</si>
  <si>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</si>
  <si>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</si>
  <si>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</si>
  <si>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</si>
  <si>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</si>
  <si>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</si>
  <si>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</si>
  <si>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</si>
  <si>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</si>
  <si>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</si>
  <si>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</si>
  <si>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</si>
  <si>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</si>
  <si>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</si>
  <si>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</si>
  <si>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</si>
  <si>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</si>
  <si>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</si>
  <si>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</si>
  <si>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</si>
  <si>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</si>
  <si>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</si>
  <si>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</si>
  <si>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</si>
  <si>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</si>
  <si>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</si>
  <si>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</si>
  <si>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</si>
  <si>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</si>
  <si>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</si>
  <si>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</si>
  <si>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</si>
  <si>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</si>
  <si>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</si>
  <si>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</si>
  <si>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</si>
  <si>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</si>
  <si>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</si>
  <si>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</si>
  <si>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</si>
  <si>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</si>
  <si>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</si>
  <si>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</si>
  <si>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</si>
  <si>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</si>
  <si>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</si>
  <si>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</si>
  <si>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</si>
  <si>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</si>
  <si>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</si>
  <si>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</si>
  <si>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</si>
  <si>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</si>
  <si>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</si>
  <si>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</si>
  <si>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</si>
  <si>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</si>
  <si>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</si>
  <si>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</si>
  <si>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</si>
  <si>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</si>
  <si>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</si>
  <si>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</si>
  <si>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</si>
  <si>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</si>
  <si>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</si>
  <si>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</si>
  <si>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</si>
  <si>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</si>
  <si>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</si>
  <si>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</si>
  <si>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</si>
  <si>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</si>
  <si>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</si>
  <si>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</si>
  <si>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</si>
  <si>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</si>
  <si>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</si>
  <si>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</si>
  <si>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</si>
  <si>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</si>
  <si>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</si>
  <si>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</si>
  <si>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</si>
  <si>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</si>
  <si>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</si>
  <si>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</si>
  <si>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</si>
  <si>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</si>
  <si>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</si>
  <si>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</si>
  <si>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</si>
  <si>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</si>
  <si>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</si>
  <si>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</si>
  <si>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</si>
  <si>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</si>
  <si>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</si>
  <si>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</si>
  <si>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</si>
  <si>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</si>
  <si>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</si>
  <si>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</si>
  <si>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</si>
  <si>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</si>
  <si>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</si>
  <si>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</si>
  <si>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</si>
  <si>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</si>
  <si>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</si>
  <si>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</si>
  <si>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</si>
  <si>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</si>
  <si>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</si>
  <si>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</si>
  <si>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</si>
  <si>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</si>
  <si>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</si>
  <si>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</si>
  <si>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</si>
  <si>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</si>
  <si>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</si>
  <si>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</si>
  <si>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</si>
  <si>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</si>
  <si>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</si>
  <si>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</si>
  <si>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</si>
  <si>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</si>
  <si>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</si>
  <si>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</si>
  <si>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</si>
  <si>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</si>
  <si>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</si>
  <si>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</si>
  <si>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</si>
  <si>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</si>
  <si>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</si>
  <si>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</si>
  <si>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</si>
  <si>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</si>
  <si>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</si>
  <si>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</si>
  <si>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</si>
  <si>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</si>
  <si>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</si>
  <si>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</si>
  <si>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</si>
  <si>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</si>
  <si>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</si>
  <si>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</si>
  <si>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</si>
  <si>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</si>
  <si>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</si>
  <si>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</si>
  <si>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</si>
  <si>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</si>
  <si>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</si>
  <si>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</si>
  <si>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</si>
  <si>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</si>
  <si>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</si>
  <si>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</si>
  <si>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</si>
  <si>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</si>
  <si>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</si>
  <si>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</si>
  <si>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</si>
  <si>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</si>
  <si>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</si>
  <si>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</si>
  <si>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</si>
  <si>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</si>
  <si>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</si>
  <si>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</si>
  <si>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</si>
  <si>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</si>
  <si>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</si>
  <si>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</si>
  <si>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</si>
  <si>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</si>
  <si>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</si>
  <si>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</si>
  <si>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</si>
  <si>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</si>
  <si>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</si>
  <si>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</si>
  <si>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</si>
  <si>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</si>
  <si>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</si>
  <si>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</si>
  <si>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</si>
  <si>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</si>
  <si>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</si>
  <si>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</si>
  <si>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</si>
  <si>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</si>
  <si>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</si>
  <si>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</si>
  <si>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</si>
  <si>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</si>
  <si>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</si>
  <si>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</si>
  <si>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</si>
  <si>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</si>
  <si>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</si>
  <si>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</si>
  <si>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</si>
  <si>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</si>
  <si>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</si>
  <si>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</si>
  <si>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</si>
  <si>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</si>
  <si>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</si>
  <si>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</si>
  <si>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</si>
  <si>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</si>
  <si>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</si>
  <si>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</si>
  <si>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</si>
  <si>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</si>
  <si>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</si>
  <si>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</si>
  <si>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</si>
  <si>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</si>
  <si>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</si>
  <si>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</si>
  <si>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</si>
  <si>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</si>
  <si>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</si>
  <si>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</si>
  <si>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</si>
  <si>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</si>
  <si>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</si>
  <si>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</si>
  <si>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</si>
  <si>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</si>
  <si>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</si>
  <si>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</si>
  <si>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</si>
  <si>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</si>
  <si>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</si>
  <si>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</si>
  <si>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</si>
  <si>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</si>
  <si>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</si>
  <si>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</si>
  <si>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</si>
  <si>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</si>
  <si>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</si>
  <si>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</si>
  <si>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</si>
  <si>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</si>
  <si>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</si>
  <si>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</si>
  <si>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</si>
  <si>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</si>
  <si>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</si>
  <si>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</si>
  <si>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</si>
  <si>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</si>
  <si>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</si>
  <si>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</si>
  <si>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</si>
  <si>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</si>
  <si>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</si>
  <si>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</si>
  <si>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</si>
  <si>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</si>
  <si>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</si>
  <si>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</si>
  <si>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</si>
  <si>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</si>
  <si>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</si>
  <si>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</si>
  <si>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</si>
  <si>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</si>
  <si>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</si>
  <si>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</si>
  <si>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</si>
  <si>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</si>
  <si>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</si>
  <si>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</si>
  <si>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</si>
  <si>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</si>
  <si>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</si>
  <si>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</si>
  <si>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</si>
  <si>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</si>
  <si>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</si>
  <si>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</si>
  <si>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</si>
  <si>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</si>
  <si>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</si>
  <si>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</si>
  <si>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</si>
  <si>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</si>
  <si>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</si>
  <si>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</si>
  <si>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</si>
  <si>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</si>
  <si>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</si>
  <si>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</si>
  <si>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</si>
  <si>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</si>
  <si>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</si>
  <si>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</si>
  <si>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</si>
  <si>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</si>
  <si>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</si>
  <si>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</si>
  <si>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</si>
  <si>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</si>
  <si>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</si>
  <si>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</si>
  <si>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</si>
  <si>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</si>
  <si>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</si>
  <si>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</si>
  <si>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</si>
  <si>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</si>
  <si>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</si>
  <si>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</si>
  <si>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</si>
  <si>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</si>
  <si>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</si>
  <si>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</si>
  <si>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</si>
  <si>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</si>
  <si>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</si>
  <si>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</si>
  <si>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</si>
  <si>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</si>
  <si>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</si>
  <si>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</si>
  <si>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</si>
  <si>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</si>
  <si>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</si>
  <si>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</si>
  <si>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</si>
  <si>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</si>
  <si>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</si>
  <si>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</si>
  <si>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</si>
  <si>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</si>
  <si>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</si>
  <si>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</si>
  <si>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</si>
  <si>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</si>
  <si>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</si>
  <si>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</si>
  <si>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</si>
  <si>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</si>
  <si>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</si>
  <si>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</si>
  <si>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</si>
  <si>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</si>
  <si>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</si>
  <si>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</si>
  <si>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</si>
  <si>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</si>
  <si>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</si>
  <si>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</si>
  <si>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</si>
  <si>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</si>
  <si>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</si>
  <si>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</si>
  <si>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</si>
  <si>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</si>
  <si>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</si>
  <si>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</si>
  <si>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</si>
  <si>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</si>
  <si>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</si>
  <si>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</si>
  <si>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</si>
  <si>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</si>
  <si>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</si>
  <si>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</si>
  <si>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</si>
  <si>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</si>
  <si>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</si>
  <si>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</si>
  <si>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</si>
  <si>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</si>
  <si>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</si>
  <si>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</si>
  <si>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</si>
  <si>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</si>
  <si>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</si>
  <si>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</si>
  <si>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</si>
  <si>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</si>
  <si>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</si>
  <si>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</si>
  <si>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</si>
  <si>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</si>
  <si>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</si>
  <si>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</si>
  <si>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</si>
  <si>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</si>
  <si>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</si>
  <si>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</si>
  <si>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</si>
  <si>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</si>
  <si>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</si>
  <si>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</si>
  <si>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</si>
  <si>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</si>
  <si>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</si>
  <si>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</si>
  <si>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</si>
  <si>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</si>
  <si>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</si>
  <si>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</si>
  <si>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</si>
  <si>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</si>
  <si>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</si>
  <si>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</si>
  <si>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</si>
  <si>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</si>
  <si>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</si>
  <si>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</si>
  <si>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</si>
  <si>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</si>
  <si>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</si>
  <si>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</si>
  <si>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</si>
  <si>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</si>
  <si>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</si>
  <si>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</si>
  <si>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</si>
  <si>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</si>
  <si>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</si>
  <si>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</si>
  <si>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</si>
  <si>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</si>
  <si>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</si>
  <si>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</si>
  <si>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</si>
  <si>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</si>
  <si>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</si>
  <si>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</si>
  <si>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</si>
  <si>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</si>
  <si>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</si>
  <si>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</si>
  <si>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</si>
  <si>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</si>
  <si>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</si>
  <si>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</si>
  <si>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</si>
  <si>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</si>
  <si>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</si>
  <si>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</si>
  <si>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</si>
  <si>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</si>
  <si>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</si>
  <si>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</si>
  <si>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</si>
  <si>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</si>
  <si>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</si>
  <si>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</si>
  <si>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</si>
  <si>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</si>
  <si>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</si>
  <si>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</si>
  <si>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</si>
  <si>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</si>
  <si>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</si>
  <si>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</si>
  <si>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</si>
  <si>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</si>
  <si>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</si>
  <si>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</si>
  <si>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</si>
  <si>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</si>
  <si>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</si>
  <si>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</si>
  <si>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</si>
  <si>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</si>
  <si>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</si>
  <si>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</si>
  <si>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</si>
  <si>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</si>
  <si>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</si>
  <si>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</si>
  <si>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</si>
  <si>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</si>
  <si>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</si>
  <si>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</si>
  <si>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</si>
  <si>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</si>
  <si>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</si>
  <si>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</si>
  <si>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</si>
  <si>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</si>
  <si>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</si>
  <si>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</si>
  <si>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</si>
  <si>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</si>
  <si>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</si>
  <si>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</si>
  <si>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</si>
  <si>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</si>
  <si>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</si>
  <si>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</si>
  <si>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</si>
  <si>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</si>
  <si>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</si>
  <si>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</si>
  <si>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</si>
  <si>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</si>
  <si>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</si>
  <si>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</si>
  <si>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</si>
  <si>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</si>
  <si>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</si>
  <si>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</si>
  <si>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</si>
  <si>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</si>
  <si>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</si>
  <si>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</si>
  <si>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</si>
  <si>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</si>
  <si>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</si>
  <si>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</si>
  <si>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</si>
  <si>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</si>
  <si>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</si>
  <si>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</si>
  <si>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</si>
  <si>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</si>
  <si>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</si>
  <si>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</si>
  <si>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</si>
  <si>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</si>
  <si>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</si>
  <si>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</si>
  <si>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</si>
  <si>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</si>
  <si>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</si>
  <si>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</si>
  <si>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</si>
  <si>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</si>
  <si>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</si>
  <si>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</si>
  <si>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</si>
  <si>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</si>
  <si>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</si>
  <si>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</si>
  <si>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</si>
  <si>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</si>
  <si>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</si>
  <si>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</si>
  <si>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</si>
  <si>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</si>
  <si>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</si>
  <si>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</si>
  <si>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</si>
  <si>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</si>
  <si>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</si>
  <si>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</si>
  <si>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</si>
  <si>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</si>
  <si>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</si>
  <si>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</si>
  <si>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</si>
  <si>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</si>
  <si>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</si>
  <si>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</si>
  <si>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</si>
  <si>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</si>
  <si>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</si>
  <si>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</si>
  <si>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</si>
  <si>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</si>
  <si>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</si>
  <si>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</si>
  <si>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</si>
  <si>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</si>
  <si>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</si>
  <si>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</si>
  <si>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</si>
  <si>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</si>
  <si>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</si>
  <si>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</si>
  <si>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</si>
  <si>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</si>
  <si>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</si>
  <si>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</si>
  <si>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</si>
  <si>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</si>
  <si>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</si>
  <si>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</si>
  <si>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</si>
  <si>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</si>
  <si>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</si>
  <si>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</si>
  <si>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</si>
  <si>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</si>
  <si>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</si>
  <si>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</si>
  <si>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</si>
  <si>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</si>
  <si>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</si>
  <si>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</si>
  <si>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</si>
  <si>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</si>
  <si>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</si>
  <si>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</si>
  <si>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</si>
  <si>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</si>
  <si>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</si>
  <si>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</si>
  <si>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</si>
  <si>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</si>
  <si>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</si>
  <si>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</si>
  <si>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</si>
  <si>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</si>
  <si>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</si>
  <si>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</si>
  <si>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</si>
  <si>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</si>
  <si>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</si>
  <si>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</si>
  <si>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</si>
  <si>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</si>
  <si>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</si>
  <si>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</si>
  <si>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</si>
  <si>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</si>
  <si>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</si>
  <si>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</si>
  <si>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</si>
  <si>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</si>
  <si>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</si>
  <si>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</si>
  <si>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</si>
  <si>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</si>
  <si>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</si>
  <si>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</si>
  <si>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</si>
  <si>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</si>
  <si>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</si>
  <si>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</si>
  <si>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</si>
  <si>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</si>
  <si>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</si>
  <si>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</si>
  <si>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</si>
  <si>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</si>
  <si>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</si>
  <si>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</si>
  <si>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</si>
  <si>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</si>
  <si>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</si>
  <si>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</si>
  <si>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</si>
  <si>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</si>
  <si>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</si>
  <si>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</si>
  <si>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</si>
  <si>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</si>
  <si>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</si>
  <si>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</si>
  <si>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</si>
  <si>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</si>
  <si>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</si>
  <si>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</si>
  <si>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</si>
  <si>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</si>
  <si>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</si>
  <si>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</si>
  <si>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</si>
  <si>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</si>
  <si>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</si>
  <si>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</si>
  <si>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</si>
  <si>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</si>
  <si>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</si>
  <si>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</si>
  <si>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</si>
  <si>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</si>
  <si>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</si>
  <si>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</si>
  <si>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</si>
  <si>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</si>
  <si>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</si>
  <si>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</si>
  <si>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</si>
  <si>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</si>
  <si>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</si>
  <si>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</si>
  <si>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</si>
  <si>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</si>
  <si>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</si>
  <si>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</si>
  <si>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</si>
  <si>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</si>
  <si>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</si>
  <si>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</si>
  <si>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</si>
  <si>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</si>
  <si>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</si>
  <si>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</si>
  <si>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</si>
  <si>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</si>
  <si>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</si>
  <si>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</si>
  <si>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</si>
  <si>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</si>
  <si>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</si>
  <si>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</si>
  <si>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</si>
  <si>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</si>
  <si>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</si>
  <si>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</si>
  <si>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</si>
  <si>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</si>
  <si>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</si>
  <si>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</si>
  <si>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</si>
  <si>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</si>
  <si>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</si>
  <si>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</si>
  <si>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</si>
  <si>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</si>
  <si>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</si>
  <si>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</si>
  <si>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</si>
  <si>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</si>
  <si>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</si>
  <si>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</si>
  <si>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</si>
  <si>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</si>
  <si>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</si>
  <si>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</si>
  <si>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</si>
  <si>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</si>
  <si>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</si>
  <si>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</si>
  <si>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</si>
  <si>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</si>
  <si>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</si>
  <si>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</si>
  <si>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</si>
  <si>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</si>
  <si>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</si>
  <si>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</si>
  <si>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</si>
  <si>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</si>
  <si>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</si>
  <si>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</si>
  <si>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</si>
  <si>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</si>
  <si>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</si>
  <si>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</si>
  <si>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</si>
  <si>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</si>
  <si>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</si>
  <si>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</si>
  <si>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</si>
  <si>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</si>
  <si>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</si>
  <si>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</si>
  <si>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</si>
  <si>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</si>
  <si>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</si>
  <si>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</si>
  <si>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</si>
  <si>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</si>
  <si>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</si>
  <si>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</si>
  <si>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</si>
  <si>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</si>
  <si>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</si>
  <si>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</si>
  <si>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</si>
  <si>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</si>
  <si>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</si>
  <si>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</si>
  <si>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</si>
  <si>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</si>
  <si>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</si>
  <si>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</si>
  <si>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</si>
  <si>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</si>
  <si>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</si>
  <si>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</si>
  <si>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</si>
  <si>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</si>
  <si>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</si>
  <si>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</si>
  <si>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</si>
  <si>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</si>
  <si>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</si>
  <si>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</si>
  <si>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</si>
  <si>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</si>
  <si>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</si>
  <si>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</si>
  <si>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</si>
  <si>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</si>
  <si>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</si>
  <si>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</si>
  <si>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</si>
  <si>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</si>
  <si>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</si>
  <si>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</si>
  <si>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</si>
  <si>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</si>
  <si>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</si>
  <si>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</si>
  <si>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</si>
  <si>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</si>
  <si>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</si>
  <si>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</si>
  <si>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</si>
  <si>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</si>
  <si>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</si>
  <si>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</si>
  <si>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</si>
  <si>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</si>
  <si>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</si>
  <si>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</si>
  <si>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</si>
  <si>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</si>
  <si>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</si>
  <si>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</si>
  <si>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</si>
  <si>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</si>
  <si>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</si>
  <si>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</si>
  <si>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</si>
  <si>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</si>
  <si>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</si>
  <si>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</si>
  <si>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</si>
  <si>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</si>
  <si>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</si>
  <si>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</si>
  <si>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</si>
  <si>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</si>
  <si>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</si>
  <si>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</si>
  <si>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</si>
  <si>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</si>
  <si>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</si>
  <si>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</si>
  <si>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</si>
  <si>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</si>
  <si>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</si>
  <si>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</si>
  <si>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</si>
  <si>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</si>
  <si>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</si>
  <si>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</si>
  <si>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</si>
  <si>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</si>
  <si>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</si>
  <si>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</si>
  <si>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</si>
  <si>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</si>
  <si>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</si>
  <si>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</si>
  <si>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</si>
  <si>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</si>
  <si>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</si>
  <si>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</si>
  <si>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</si>
  <si>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</si>
  <si>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</si>
  <si>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</si>
  <si>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</si>
  <si>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</si>
  <si>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</si>
  <si>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</si>
  <si>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</si>
  <si>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</si>
  <si>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</si>
  <si>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</si>
  <si>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</si>
  <si>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</si>
  <si>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</si>
  <si>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</si>
  <si>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</si>
  <si>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</si>
  <si>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</si>
  <si>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</si>
  <si>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</si>
  <si>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</si>
  <si>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</si>
  <si>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</si>
  <si>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</si>
  <si>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</si>
  <si>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</si>
  <si>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</si>
  <si>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</si>
  <si>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</si>
  <si>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</si>
  <si>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</si>
  <si>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</si>
  <si>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</si>
  <si>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</si>
  <si>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</si>
  <si>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</si>
  <si>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</si>
  <si>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</si>
  <si>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</si>
  <si>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</si>
  <si>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</si>
  <si>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</si>
  <si>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</si>
  <si>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</si>
  <si>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</si>
  <si>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</si>
  <si>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</si>
  <si>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</si>
  <si>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</si>
  <si>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</si>
  <si>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</si>
  <si>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</si>
  <si>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</si>
  <si>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</si>
  <si>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</si>
  <si>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</si>
  <si>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</si>
  <si>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</si>
  <si>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</si>
  <si>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</si>
  <si>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</si>
  <si>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</si>
  <si>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</si>
  <si>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</si>
  <si>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</si>
  <si>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</si>
  <si>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</si>
  <si>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</si>
  <si>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</si>
  <si>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</si>
  <si>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</si>
  <si>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</si>
  <si>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</si>
  <si>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</si>
  <si>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</si>
  <si>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</si>
  <si>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</si>
  <si>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</si>
  <si>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</si>
  <si>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</si>
  <si>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</si>
  <si>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</si>
  <si>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</si>
  <si>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</si>
  <si>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</si>
  <si>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</si>
  <si>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</si>
  <si>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</si>
  <si>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</si>
  <si>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</si>
  <si>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</si>
  <si>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</si>
  <si>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</si>
  <si>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</si>
  <si>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</si>
  <si>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</si>
  <si>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</si>
  <si>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</si>
  <si>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</si>
  <si>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</si>
  <si>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</si>
  <si>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</si>
  <si>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</si>
  <si>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</si>
  <si>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</si>
  <si>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</si>
  <si>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</si>
  <si>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</si>
  <si>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</si>
  <si>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</si>
  <si>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</si>
  <si>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</si>
  <si>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</si>
  <si>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</si>
  <si>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</si>
  <si>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</si>
  <si>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</si>
  <si>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</si>
  <si>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</si>
  <si>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</si>
  <si>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</si>
  <si>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</si>
  <si>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</si>
  <si>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</si>
  <si>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</si>
  <si>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</si>
  <si>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</si>
  <si>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</si>
  <si>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</si>
  <si>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</si>
  <si>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</si>
  <si>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</si>
  <si>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</si>
  <si>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</si>
  <si>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</si>
  <si>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</si>
  <si>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</si>
  <si>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</si>
  <si>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</si>
  <si>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</si>
  <si>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</si>
  <si>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</si>
  <si>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</si>
  <si>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</si>
  <si>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</si>
  <si>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</si>
  <si>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</si>
  <si>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</si>
  <si>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</si>
  <si>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</si>
  <si>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</si>
  <si>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</si>
  <si>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</si>
  <si>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</si>
  <si>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</si>
  <si>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</si>
  <si>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</si>
  <si>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</si>
  <si>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</si>
  <si>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</si>
  <si>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</si>
  <si>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</si>
  <si>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</si>
  <si>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</si>
  <si>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</si>
  <si>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</si>
  <si>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</si>
  <si>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</si>
  <si>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</si>
  <si>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</si>
  <si>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</si>
  <si>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</si>
  <si>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</si>
  <si>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</si>
  <si>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</si>
  <si>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</si>
  <si>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</si>
  <si>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</si>
  <si>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</si>
  <si>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</si>
  <si>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</si>
  <si>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</si>
  <si>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</si>
  <si>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</si>
  <si>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</si>
  <si>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</si>
  <si>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</si>
  <si>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</si>
  <si>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</si>
  <si>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</si>
  <si>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</si>
  <si>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</si>
  <si>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</si>
  <si>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</si>
  <si>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</si>
  <si>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</si>
  <si>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</si>
  <si>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</si>
  <si>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</si>
  <si>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</si>
  <si>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</si>
  <si>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</si>
  <si>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</si>
  <si>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</si>
  <si>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</si>
  <si>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</si>
  <si>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</si>
  <si>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</si>
  <si>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</si>
  <si>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</si>
  <si>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</si>
  <si>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</si>
  <si>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</si>
  <si>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</si>
  <si>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</si>
  <si>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</si>
  <si>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</si>
  <si>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</si>
  <si>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</si>
  <si>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</si>
  <si>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</si>
  <si>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</si>
  <si>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</si>
  <si>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</si>
  <si>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</si>
  <si>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</si>
  <si>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</si>
  <si>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</si>
  <si>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</si>
  <si>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</si>
  <si>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</si>
  <si>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</si>
  <si>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</si>
  <si>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</si>
  <si>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</si>
  <si>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</si>
  <si>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</si>
  <si>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</si>
  <si>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</si>
  <si>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</si>
  <si>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</si>
  <si>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</si>
  <si>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</si>
  <si>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</si>
  <si>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</si>
  <si>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</si>
  <si>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</si>
  <si>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</si>
  <si>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</si>
  <si>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</si>
  <si>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</si>
  <si>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</si>
  <si>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</si>
  <si>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</si>
  <si>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</si>
  <si>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</si>
  <si>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</si>
  <si>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</si>
  <si>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</si>
  <si>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</si>
  <si>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</si>
  <si>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</si>
  <si>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</si>
  <si>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</si>
  <si>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</si>
  <si>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</si>
  <si>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</si>
  <si>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</si>
  <si>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</si>
  <si>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</si>
  <si>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</si>
  <si>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</si>
  <si>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</si>
  <si>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</si>
  <si>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</si>
  <si>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</si>
  <si>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</si>
  <si>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</si>
  <si>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</si>
  <si>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</si>
  <si>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</si>
  <si>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</si>
  <si>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</si>
  <si>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</si>
  <si>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</si>
  <si>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</si>
  <si>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</si>
  <si>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</si>
  <si>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</si>
  <si>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</si>
  <si>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</si>
  <si>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</si>
  <si>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</si>
  <si>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</si>
  <si>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</si>
  <si>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</si>
  <si>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</si>
  <si>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</si>
  <si>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</si>
  <si>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</si>
  <si>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</si>
  <si>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</si>
  <si>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</si>
  <si>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</si>
  <si>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</si>
  <si>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</si>
  <si>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</si>
  <si>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</si>
  <si>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</si>
  <si>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</si>
  <si>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</si>
  <si>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</si>
  <si>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</si>
  <si>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</si>
  <si>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</si>
  <si>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</si>
  <si>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</si>
  <si>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</si>
  <si>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</si>
  <si>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</si>
  <si>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</si>
  <si>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</si>
  <si>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</si>
  <si>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</si>
  <si>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</si>
  <si>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</si>
  <si>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</si>
  <si>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</si>
  <si>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</si>
  <si>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</si>
  <si>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</si>
  <si>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</si>
  <si>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</si>
  <si>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</si>
  <si>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</si>
  <si>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</si>
  <si>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</si>
  <si>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</si>
  <si>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</si>
  <si>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</si>
  <si>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</si>
  <si>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</si>
  <si>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</si>
  <si>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</si>
  <si>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</si>
  <si>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</si>
  <si>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</si>
  <si>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</si>
  <si>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</si>
  <si>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</si>
  <si>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</si>
  <si>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</si>
  <si>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</si>
  <si>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</si>
  <si>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</si>
  <si>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</si>
  <si>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</si>
  <si>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</si>
  <si>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</si>
  <si>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</si>
  <si>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</si>
  <si>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</si>
  <si>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</si>
  <si>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</si>
  <si>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</si>
  <si>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</si>
  <si>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</si>
  <si>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</si>
  <si>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</si>
  <si>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</si>
  <si>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</si>
  <si>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</si>
  <si>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</si>
  <si>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</si>
  <si>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</si>
  <si>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</si>
  <si>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</si>
  <si>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</si>
  <si>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</si>
  <si>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</si>
  <si>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</si>
  <si>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</si>
  <si>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</si>
  <si>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</si>
  <si>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</si>
  <si>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</si>
  <si>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</si>
  <si>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</si>
  <si>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</si>
  <si>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</si>
  <si>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</si>
  <si>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</si>
  <si>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</si>
  <si>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</si>
  <si>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</si>
  <si>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</si>
  <si>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</si>
  <si>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</si>
  <si>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</si>
  <si>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</si>
  <si>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</si>
  <si>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</si>
  <si>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</si>
  <si>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</si>
  <si>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</si>
  <si>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</si>
  <si>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</si>
  <si>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</si>
  <si>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</si>
  <si>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</si>
  <si>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</si>
  <si>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</si>
  <si>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</si>
  <si>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</si>
  <si>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</si>
  <si>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</si>
  <si>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</si>
  <si>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</si>
  <si>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</si>
  <si>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</si>
  <si>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</si>
  <si>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</si>
  <si>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</si>
  <si>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</si>
  <si>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</si>
  <si>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</si>
  <si>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</si>
  <si>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</si>
  <si>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</si>
  <si>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</si>
  <si>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</si>
  <si>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</si>
  <si>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</si>
  <si>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</si>
  <si>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</si>
  <si>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</si>
  <si>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</si>
  <si>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</si>
  <si>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</si>
  <si>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</si>
  <si>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</si>
  <si>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</si>
  <si>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</si>
  <si>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</si>
  <si>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</si>
  <si>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</si>
  <si>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</si>
  <si>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</si>
  <si>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</si>
  <si>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</si>
  <si>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</si>
  <si>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</si>
  <si>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</si>
  <si>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</si>
  <si>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</si>
  <si>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</si>
  <si>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</si>
  <si>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</si>
  <si>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</si>
  <si>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</si>
  <si>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</si>
  <si>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</si>
  <si>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</si>
  <si>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</si>
  <si>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</si>
  <si>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</si>
  <si>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</si>
  <si>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</si>
  <si>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</si>
  <si>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</si>
  <si>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</si>
  <si>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</si>
  <si>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</si>
  <si>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</si>
  <si>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</si>
  <si>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</si>
  <si>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</si>
  <si>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</si>
  <si>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</si>
  <si>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</si>
  <si>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</si>
  <si>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</si>
  <si>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</si>
  <si>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</si>
  <si>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</si>
  <si>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</si>
  <si>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</si>
  <si>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</si>
  <si>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</si>
  <si>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</si>
  <si>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</si>
  <si>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</si>
  <si>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</si>
  <si>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</si>
  <si>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</si>
  <si>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</si>
  <si>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</si>
  <si>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</si>
  <si>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</si>
  <si>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</si>
  <si>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</si>
  <si>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</si>
  <si>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</si>
  <si>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</si>
  <si>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</si>
  <si>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</si>
  <si>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</si>
  <si>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</si>
  <si>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</si>
  <si>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</si>
  <si>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</si>
  <si>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</si>
  <si>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</si>
  <si>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</si>
  <si>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</si>
  <si>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</si>
  <si>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</si>
  <si>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</si>
  <si>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</si>
  <si>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</si>
  <si>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</si>
  <si>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</si>
  <si>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</si>
  <si>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</si>
  <si>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</si>
  <si>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</si>
  <si>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</si>
  <si>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</si>
  <si>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</si>
  <si>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</si>
  <si>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</si>
  <si>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</si>
  <si>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</si>
  <si>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</si>
  <si>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</si>
  <si>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</si>
  <si>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</si>
  <si>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</si>
  <si>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</si>
  <si>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</si>
  <si>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</si>
  <si>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</si>
  <si>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</si>
  <si>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</si>
  <si>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</si>
  <si>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</si>
  <si>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</si>
  <si>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</si>
  <si>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</si>
  <si>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</si>
  <si>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</si>
  <si>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</si>
  <si>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</si>
  <si>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</si>
  <si>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</si>
  <si>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</si>
  <si>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</si>
  <si>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</si>
  <si>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</si>
  <si>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</si>
  <si>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</si>
  <si>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</si>
  <si>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</si>
  <si>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</si>
  <si>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</si>
  <si>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</si>
  <si>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</si>
  <si>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</si>
  <si>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</si>
  <si>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</si>
  <si>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</si>
  <si>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</si>
  <si>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</si>
  <si>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</si>
  <si>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</si>
  <si>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</si>
  <si>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</si>
  <si>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</si>
  <si>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</si>
  <si>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</si>
  <si>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</si>
  <si>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</si>
  <si>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</si>
  <si>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</si>
  <si>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</si>
  <si>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</si>
  <si>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</si>
  <si>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</si>
  <si>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</si>
  <si>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</si>
  <si>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</si>
  <si>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</si>
  <si>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</si>
  <si>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</si>
  <si>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</si>
  <si>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</si>
  <si>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</si>
  <si>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</si>
  <si>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</si>
  <si>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</si>
  <si>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</si>
  <si>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</si>
  <si>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</si>
  <si>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</si>
  <si>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</si>
  <si>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</si>
  <si>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</si>
  <si>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</si>
  <si>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</si>
  <si>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</si>
  <si>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</si>
  <si>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</si>
  <si>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</si>
  <si>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</si>
  <si>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</si>
  <si>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</si>
  <si>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</si>
  <si>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</si>
  <si>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</si>
  <si>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</si>
  <si>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</si>
  <si>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</si>
  <si>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</si>
  <si>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</si>
  <si>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</si>
  <si>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</si>
  <si>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</si>
  <si>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</si>
  <si>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</si>
  <si>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</si>
  <si>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</si>
  <si>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</si>
  <si>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</si>
  <si>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</si>
  <si>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</si>
  <si>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</si>
  <si>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</si>
  <si>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</si>
  <si>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</si>
  <si>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</si>
  <si>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</si>
  <si>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</si>
  <si>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</si>
  <si>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</si>
  <si>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</si>
  <si>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</si>
  <si>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</si>
  <si>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</si>
  <si>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</si>
  <si>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</si>
  <si>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</si>
  <si>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</si>
  <si>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</si>
  <si>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</si>
  <si>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</si>
  <si>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</si>
  <si>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</si>
  <si>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</si>
  <si>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</si>
  <si>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</si>
  <si>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</si>
  <si>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</si>
  <si>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</si>
  <si>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</si>
  <si>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</si>
  <si>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</si>
  <si>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</si>
  <si>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</si>
  <si>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</si>
  <si>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</si>
  <si>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</si>
  <si>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</si>
  <si>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</si>
  <si>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</si>
  <si>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</si>
  <si>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</si>
  <si>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</si>
  <si>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</si>
  <si>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</si>
  <si>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</si>
  <si>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</si>
  <si>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</si>
  <si>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</si>
  <si>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</si>
  <si>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</si>
  <si>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</si>
  <si>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</si>
  <si>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</si>
  <si>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</si>
  <si>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</si>
  <si>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</si>
  <si>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</si>
  <si>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</si>
  <si>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</si>
  <si>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</si>
  <si>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</si>
  <si>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</si>
  <si>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</si>
  <si>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</si>
  <si>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</si>
  <si>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</si>
  <si>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</si>
  <si>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</si>
  <si>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</si>
  <si>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</si>
  <si>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</si>
  <si>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</si>
  <si>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</si>
  <si>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</si>
  <si>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</si>
  <si>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</si>
  <si>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</si>
  <si>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</si>
  <si>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</si>
  <si>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</si>
  <si>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</si>
  <si>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</si>
  <si>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</si>
  <si>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</si>
  <si>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</si>
  <si>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</si>
  <si>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</si>
  <si>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</si>
  <si>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</si>
  <si>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</si>
  <si>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</si>
  <si>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</si>
  <si>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</si>
  <si>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</si>
  <si>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</si>
  <si>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</si>
  <si>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</si>
  <si>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</si>
  <si>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</si>
  <si>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</si>
  <si>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</si>
  <si>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</si>
  <si>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</si>
  <si>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</si>
  <si>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</si>
  <si>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</si>
  <si>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</si>
  <si>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</si>
  <si>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</si>
  <si>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</si>
  <si>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</si>
  <si>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</si>
  <si>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</si>
  <si>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</si>
  <si>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</si>
  <si>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</si>
  <si>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</si>
  <si>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</si>
  <si>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</si>
  <si>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</si>
  <si>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</si>
  <si>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</si>
  <si>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</si>
  <si>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</si>
  <si>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</si>
  <si>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</si>
  <si>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</si>
  <si>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</si>
  <si>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</si>
  <si>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</si>
  <si>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</si>
  <si>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</si>
  <si>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</si>
  <si>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</si>
  <si>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</si>
  <si>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</si>
  <si>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</si>
  <si>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</si>
  <si>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</si>
  <si>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</si>
  <si>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</si>
  <si>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</si>
  <si>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</si>
  <si>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</si>
  <si>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</si>
  <si>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</si>
  <si>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</si>
  <si>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</si>
  <si>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</si>
  <si>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</si>
  <si>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</si>
  <si>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</si>
  <si>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</si>
  <si>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</si>
  <si>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</si>
  <si>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</si>
  <si>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</si>
  <si>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</si>
  <si>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</si>
  <si>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</si>
  <si>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</si>
  <si>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</si>
  <si>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</si>
  <si>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</si>
  <si>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</si>
  <si>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</si>
  <si>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</si>
  <si>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</si>
  <si>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</si>
  <si>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</si>
  <si>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</si>
  <si>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</si>
  <si>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</si>
  <si>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</si>
  <si>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</si>
  <si>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</si>
  <si>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</si>
  <si>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</si>
  <si>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</si>
  <si>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</si>
  <si>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</si>
  <si>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</si>
  <si>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</si>
  <si>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</si>
  <si>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</si>
  <si>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</si>
  <si>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</si>
  <si>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</si>
  <si>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</si>
  <si>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</si>
  <si>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</si>
  <si>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</si>
  <si>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</si>
  <si>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</si>
  <si>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</si>
  <si>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</si>
  <si>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</si>
  <si>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</si>
  <si>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</si>
  <si>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</si>
  <si>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</si>
  <si>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</si>
  <si>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</si>
  <si>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</si>
  <si>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</si>
  <si>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</si>
  <si>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</si>
  <si>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</si>
  <si>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</si>
  <si>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</si>
  <si>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</si>
  <si>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</si>
  <si>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</si>
  <si>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</si>
  <si>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</si>
  <si>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</si>
  <si>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</si>
  <si>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</si>
  <si>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</si>
  <si>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</si>
  <si>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</si>
  <si>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</si>
  <si>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</si>
  <si>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</si>
  <si>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</si>
  <si>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</si>
  <si>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</si>
  <si>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</si>
  <si>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</si>
  <si>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</si>
  <si>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</si>
  <si>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</si>
  <si>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</si>
  <si>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</si>
  <si>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</si>
  <si>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</si>
  <si>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</si>
  <si>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</si>
  <si>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</si>
  <si>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</si>
  <si>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</si>
  <si>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</si>
  <si>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</si>
  <si>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</si>
  <si>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</si>
  <si>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</si>
  <si>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</si>
  <si>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</si>
  <si>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</si>
  <si>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</si>
  <si>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</si>
  <si>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</si>
  <si>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</si>
  <si>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</si>
  <si>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</si>
  <si>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</si>
  <si>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</si>
  <si>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</si>
  <si>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</si>
  <si>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</si>
  <si>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</si>
  <si>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</si>
  <si>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</si>
  <si>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</si>
  <si>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</si>
  <si>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</si>
  <si>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</si>
  <si>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</si>
  <si>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</si>
  <si>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</si>
  <si>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</si>
  <si>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</si>
  <si>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</si>
  <si>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</si>
  <si>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</si>
  <si>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</si>
  <si>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</si>
  <si>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</si>
  <si>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</si>
  <si>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</si>
  <si>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</si>
  <si>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</si>
  <si>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</si>
  <si>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</si>
  <si>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</si>
  <si>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</si>
  <si>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</si>
  <si>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</si>
  <si>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</si>
  <si>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</si>
  <si>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</si>
  <si>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</si>
  <si>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</si>
  <si>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</si>
  <si>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</si>
  <si>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</si>
  <si>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</si>
  <si>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</si>
  <si>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</si>
  <si>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</si>
  <si>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</si>
  <si>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</si>
  <si>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</si>
  <si>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</si>
  <si>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</si>
  <si>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</si>
  <si>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</si>
  <si>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</si>
  <si>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</si>
  <si>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</si>
  <si>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</si>
  <si>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</si>
  <si>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</si>
  <si>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</si>
  <si>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</si>
  <si>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</si>
  <si>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</si>
  <si>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</si>
  <si>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</si>
  <si>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</si>
  <si>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</si>
  <si>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</si>
  <si>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</si>
  <si>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</si>
  <si>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</si>
  <si>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</si>
  <si>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</si>
  <si>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</si>
  <si>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</si>
  <si>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</si>
  <si>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</si>
  <si>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</si>
  <si>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</si>
  <si>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</si>
  <si>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</si>
  <si>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</si>
  <si>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</si>
  <si>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</si>
  <si>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</si>
  <si>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</si>
  <si>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</si>
  <si>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</si>
  <si>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</si>
  <si>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</si>
  <si>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</si>
  <si>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</si>
  <si>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</si>
  <si>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</si>
  <si>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</si>
  <si>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</si>
  <si>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</si>
  <si>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</si>
  <si>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</si>
  <si>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</si>
  <si>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</si>
  <si>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</si>
  <si>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</si>
  <si>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</si>
  <si>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</si>
  <si>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</si>
  <si>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</si>
  <si>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</si>
  <si>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</si>
  <si>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</si>
  <si>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</si>
  <si>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</si>
  <si>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</si>
  <si>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</si>
  <si>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</si>
  <si>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</si>
  <si>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</si>
  <si>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</si>
  <si>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</si>
  <si>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</si>
  <si>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</si>
  <si>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</si>
  <si>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</si>
  <si>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</si>
  <si>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</si>
  <si>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</si>
  <si>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</si>
  <si>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</si>
  <si>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</si>
  <si>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</si>
  <si>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</si>
  <si>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</si>
  <si>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</si>
  <si>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</si>
  <si>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</si>
  <si>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</si>
  <si>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</si>
  <si>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</si>
  <si>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</si>
  <si>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</si>
  <si>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</si>
  <si>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</si>
  <si>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</si>
  <si>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</si>
  <si>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</si>
  <si>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</si>
  <si>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</si>
  <si>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</si>
  <si>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</si>
  <si>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</si>
  <si>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</si>
  <si>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</si>
  <si>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</si>
  <si>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</si>
  <si>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</si>
  <si>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</si>
  <si>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</si>
  <si>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</si>
  <si>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</si>
  <si>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</si>
  <si>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</si>
  <si>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</si>
  <si>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</si>
  <si>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</si>
  <si>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</si>
  <si>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</si>
  <si>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</si>
  <si>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</si>
  <si>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</si>
  <si>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</si>
  <si>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</si>
  <si>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</si>
  <si>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</si>
  <si>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</si>
  <si>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</si>
  <si>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</si>
  <si>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</si>
  <si>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</si>
  <si>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</si>
  <si>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</si>
  <si>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</si>
  <si>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</si>
  <si>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</si>
  <si>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</si>
  <si>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</si>
  <si>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</si>
  <si>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</si>
  <si>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</si>
  <si>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</si>
  <si>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</si>
  <si>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</si>
  <si>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</si>
  <si>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</si>
  <si>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</si>
  <si>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</si>
  <si>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</si>
  <si>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</si>
  <si>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</si>
  <si>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</si>
  <si>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</si>
  <si>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</si>
  <si>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</si>
  <si>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</si>
  <si>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</si>
  <si>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</si>
  <si>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</si>
  <si>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</si>
  <si>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</si>
  <si>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</si>
  <si>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</si>
  <si>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</si>
  <si>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</si>
  <si>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</si>
  <si>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</si>
  <si>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</si>
  <si>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</si>
  <si>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</si>
  <si>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</si>
  <si>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</si>
  <si>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</si>
  <si>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</si>
  <si>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</si>
  <si>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</si>
  <si>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</si>
  <si>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</si>
  <si>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</si>
  <si>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</si>
  <si>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</si>
  <si>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</si>
  <si>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</si>
  <si>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</si>
  <si>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</si>
  <si>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</si>
  <si>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</si>
  <si>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</si>
  <si>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</si>
  <si>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</si>
  <si>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</si>
  <si>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</si>
  <si>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</si>
  <si>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</si>
  <si>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</si>
  <si>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</si>
  <si>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</si>
  <si>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</si>
  <si>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</si>
  <si>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</si>
  <si>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</si>
  <si>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</si>
  <si>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</si>
  <si>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</si>
  <si>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</si>
  <si>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</si>
  <si>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</si>
  <si>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</si>
  <si>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</si>
  <si>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</si>
  <si>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</si>
  <si>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</si>
  <si>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</si>
  <si>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</si>
  <si>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</si>
  <si>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</si>
  <si>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</si>
  <si>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</si>
  <si>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</si>
  <si>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</si>
  <si>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</si>
  <si>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</si>
  <si>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</si>
  <si>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</si>
  <si>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</si>
  <si>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</si>
  <si>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</si>
  <si>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</si>
  <si>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</si>
  <si>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</si>
  <si>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</si>
  <si>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</si>
  <si>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</si>
  <si>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</si>
  <si>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</si>
  <si>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</si>
  <si>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</si>
  <si>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</si>
  <si>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</si>
  <si>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</si>
  <si>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</si>
  <si>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</si>
  <si>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</si>
  <si>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</si>
  <si>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</si>
  <si>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</si>
  <si>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</si>
  <si>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</si>
  <si>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</si>
  <si>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</si>
  <si>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</si>
  <si>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</si>
  <si>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</si>
  <si>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</si>
  <si>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</si>
  <si>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</si>
  <si>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</si>
  <si>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</si>
  <si>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</si>
  <si>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</si>
  <si>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</si>
  <si>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</si>
  <si>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</si>
  <si>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</si>
  <si>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</si>
  <si>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</si>
  <si>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</si>
  <si>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</si>
  <si>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</si>
  <si>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</si>
  <si>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</si>
  <si>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</si>
  <si>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</si>
  <si>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</si>
  <si>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</si>
  <si>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</si>
  <si>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</si>
  <si>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</si>
  <si>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</si>
  <si>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</si>
  <si>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</si>
  <si>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</si>
  <si>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</si>
  <si>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</si>
  <si>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</si>
  <si>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</si>
  <si>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</si>
  <si>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</si>
  <si>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</si>
  <si>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</si>
  <si>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</si>
  <si>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</si>
  <si>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</si>
  <si>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</si>
  <si>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</si>
  <si>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</si>
  <si>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</si>
  <si>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</si>
  <si>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</si>
  <si>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</si>
  <si>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</si>
  <si>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</si>
  <si>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</si>
  <si>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</si>
  <si>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</si>
  <si>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</si>
  <si>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</si>
  <si>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</si>
  <si>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</si>
  <si>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</si>
  <si>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</si>
  <si>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</si>
  <si>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</si>
  <si>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</si>
  <si>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</si>
  <si>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</si>
  <si>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</si>
  <si>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</si>
  <si>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</si>
  <si>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</si>
  <si>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</si>
  <si>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</si>
  <si>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</si>
  <si>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</si>
  <si>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</si>
  <si>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</si>
  <si>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</si>
  <si>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</si>
  <si>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</si>
  <si>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</si>
  <si>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</si>
  <si>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</si>
  <si>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</si>
  <si>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</si>
  <si>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</si>
  <si>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</si>
  <si>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</si>
  <si>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</si>
  <si>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</si>
  <si>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</si>
  <si>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</si>
  <si>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</si>
  <si>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</si>
  <si>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</si>
  <si>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</si>
  <si>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</si>
  <si>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</si>
  <si>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</si>
  <si>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</si>
  <si>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</si>
  <si>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</si>
  <si>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</si>
  <si>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</si>
  <si>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</si>
  <si>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</si>
  <si>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</si>
  <si>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</si>
  <si>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</si>
  <si>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</si>
  <si>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</si>
  <si>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</si>
  <si>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</si>
  <si>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</si>
  <si>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</si>
  <si>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</si>
  <si>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</si>
  <si>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</si>
  <si>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</si>
  <si>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</si>
  <si>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</si>
  <si>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</si>
  <si>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</si>
  <si>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</si>
  <si>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</si>
  <si>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</si>
  <si>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</si>
  <si>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</si>
  <si>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</si>
  <si>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</si>
  <si>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</si>
  <si>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</si>
  <si>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</si>
  <si>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</si>
  <si>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</si>
  <si>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</si>
  <si>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</si>
  <si>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</si>
  <si>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</si>
  <si>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</si>
  <si>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</si>
  <si>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</si>
  <si>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</si>
  <si>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</si>
  <si>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</si>
  <si>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</si>
  <si>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</si>
  <si>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</si>
  <si>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</si>
  <si>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</si>
  <si>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</si>
  <si>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</si>
  <si>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</si>
  <si>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</si>
  <si>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</si>
  <si>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</si>
  <si>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</si>
  <si>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</si>
  <si>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</si>
  <si>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</si>
  <si>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</si>
  <si>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</si>
  <si>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</si>
  <si>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</si>
  <si>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</si>
  <si>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</si>
  <si>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</si>
  <si>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</si>
  <si>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</si>
  <si>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</si>
  <si>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</si>
  <si>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</si>
  <si>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</si>
  <si>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</si>
  <si>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</si>
  <si>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</si>
  <si>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</si>
  <si>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</si>
  <si>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</si>
  <si>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</si>
  <si>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</si>
  <si>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</si>
  <si>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</si>
  <si>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</si>
  <si>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</si>
  <si>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</si>
  <si>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</si>
  <si>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</si>
  <si>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</si>
  <si>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</si>
  <si>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</si>
  <si>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</si>
  <si>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</si>
  <si>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</si>
  <si>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</si>
  <si>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</si>
  <si>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</si>
  <si>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</si>
  <si>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</si>
  <si>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</si>
  <si>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</si>
  <si>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</si>
  <si>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</si>
  <si>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</si>
  <si>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</si>
  <si>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</si>
  <si>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</si>
  <si>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</si>
  <si>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</si>
  <si>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</si>
  <si>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</si>
  <si>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</si>
  <si>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</si>
  <si>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</si>
  <si>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</si>
  <si>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</si>
  <si>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</si>
  <si>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</si>
  <si>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</si>
  <si>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</si>
  <si>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</si>
  <si>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</si>
  <si>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</si>
  <si>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</si>
  <si>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</si>
  <si>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</si>
  <si>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</si>
  <si>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</si>
  <si>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</si>
  <si>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</si>
  <si>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</si>
  <si>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</si>
  <si>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</si>
  <si>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</si>
  <si>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</si>
  <si>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</si>
  <si>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</si>
  <si>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</si>
  <si>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</si>
  <si>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</si>
  <si>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</si>
  <si>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</si>
  <si>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</si>
  <si>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</si>
  <si>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</si>
  <si>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</si>
  <si>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</si>
  <si>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</si>
  <si>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</si>
  <si>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</si>
  <si>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</si>
  <si>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</si>
  <si>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</si>
  <si>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</si>
  <si>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</si>
  <si>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</si>
  <si>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</si>
  <si>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</si>
  <si>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</si>
  <si>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</si>
  <si>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</si>
  <si>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</si>
  <si>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</si>
  <si>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</si>
  <si>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</si>
  <si>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</si>
  <si>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</si>
  <si>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</si>
  <si>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</si>
  <si>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</si>
  <si>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</si>
  <si>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</si>
  <si>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</si>
  <si>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</si>
  <si>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</si>
  <si>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</si>
  <si>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</si>
  <si>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</si>
  <si>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</si>
  <si>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</si>
  <si>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</si>
  <si>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</si>
  <si>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</si>
  <si>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</si>
  <si>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</si>
  <si>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</si>
  <si>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</si>
  <si>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</si>
  <si>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</si>
  <si>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</si>
  <si>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</si>
  <si>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</si>
  <si>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</si>
  <si>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</si>
  <si>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</si>
  <si>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</si>
  <si>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</si>
  <si>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</si>
  <si>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</si>
  <si>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</si>
  <si>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</si>
  <si>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</si>
  <si>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</si>
  <si>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</si>
  <si>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</si>
  <si>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</si>
  <si>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</si>
  <si>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</si>
  <si>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</si>
  <si>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</si>
  <si>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</si>
  <si>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</si>
  <si>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</si>
  <si>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</si>
  <si>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</si>
  <si>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</si>
  <si>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</si>
  <si>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</si>
  <si>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</si>
  <si>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</si>
  <si>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</si>
  <si>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</si>
  <si>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</si>
  <si>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</si>
  <si>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</si>
  <si>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</si>
  <si>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</si>
  <si>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</si>
  <si>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</si>
  <si>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</si>
  <si>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</si>
  <si>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</si>
  <si>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</si>
  <si>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</si>
  <si>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</si>
  <si>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</si>
  <si>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</si>
  <si>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</si>
  <si>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</si>
  <si>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</si>
  <si>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</si>
  <si>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</si>
  <si>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</si>
  <si>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</si>
  <si>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</si>
  <si>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</si>
  <si>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</si>
  <si>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</si>
  <si>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</si>
  <si>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</si>
  <si>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</si>
  <si>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</si>
  <si>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</si>
  <si>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</si>
  <si>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</si>
  <si>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</si>
  <si>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</si>
  <si>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</si>
  <si>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</si>
  <si>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</si>
  <si>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</si>
  <si>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</si>
  <si>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</si>
  <si>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</si>
  <si>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</si>
  <si>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</si>
  <si>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</si>
  <si>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</si>
  <si>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</si>
  <si>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</si>
  <si>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</si>
  <si>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</si>
  <si>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</si>
  <si>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</si>
  <si>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</si>
  <si>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</si>
  <si>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</si>
  <si>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</si>
  <si>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</si>
  <si>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</si>
  <si>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</si>
  <si>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</si>
  <si>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</si>
  <si>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</si>
  <si>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</si>
  <si>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</si>
  <si>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</si>
  <si>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</si>
  <si>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</si>
  <si>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</si>
  <si>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</si>
  <si>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</si>
  <si>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</si>
  <si>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</si>
  <si>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</si>
  <si>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</si>
  <si>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</si>
  <si>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</si>
  <si>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</si>
  <si>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</si>
  <si>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</si>
  <si>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</si>
  <si>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</si>
  <si>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</si>
  <si>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</si>
  <si>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</si>
  <si>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</si>
  <si>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</si>
  <si>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</si>
  <si>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</si>
  <si>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</si>
  <si>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</si>
  <si>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</si>
  <si>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</si>
  <si>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</si>
  <si>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</si>
  <si>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</si>
  <si>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</si>
  <si>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</si>
  <si>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</si>
  <si>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</si>
  <si>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</si>
  <si>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</si>
  <si>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</si>
  <si>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</si>
  <si>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</si>
  <si>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</si>
  <si>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</si>
  <si>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</si>
  <si>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</si>
  <si>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</si>
  <si>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</si>
  <si>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</si>
  <si>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</si>
  <si>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</si>
  <si>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</si>
  <si>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</si>
  <si>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</si>
  <si>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</si>
  <si>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</si>
  <si>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</si>
  <si>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</si>
  <si>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</si>
  <si>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</si>
  <si>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</si>
  <si>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</si>
  <si>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</si>
  <si>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</si>
  <si>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</si>
  <si>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</si>
  <si>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</si>
  <si>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</si>
  <si>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</si>
  <si>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</si>
  <si>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</si>
  <si>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</si>
  <si>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</si>
  <si>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</si>
  <si>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</si>
  <si>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</si>
  <si>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</si>
  <si>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</si>
  <si>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</si>
  <si>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</si>
  <si>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</si>
  <si>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</si>
  <si>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</si>
  <si>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</si>
  <si>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</si>
  <si>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</si>
  <si>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</si>
  <si>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</si>
  <si>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</si>
  <si>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</si>
  <si>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</si>
  <si>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</si>
  <si>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</si>
  <si>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</si>
  <si>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</si>
  <si>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</si>
  <si>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</si>
  <si>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</si>
  <si>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</si>
  <si>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</si>
  <si>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</si>
  <si>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</si>
  <si>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</si>
  <si>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</si>
  <si>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</si>
  <si>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</si>
  <si>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</si>
  <si>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</si>
  <si>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</si>
  <si>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</si>
  <si>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</si>
  <si>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</si>
  <si>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</si>
  <si>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</si>
  <si>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</si>
  <si>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</si>
  <si>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</si>
  <si>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</si>
  <si>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</si>
  <si>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</si>
  <si>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</si>
  <si>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</si>
  <si>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</si>
  <si>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</si>
  <si>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</si>
  <si>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</si>
  <si>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</si>
  <si>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</si>
  <si>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</si>
  <si>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</si>
  <si>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</si>
  <si>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</si>
  <si>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</si>
  <si>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</si>
  <si>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</si>
  <si>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</si>
  <si>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</si>
  <si>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</si>
  <si>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</si>
  <si>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</si>
  <si>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</si>
  <si>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</si>
  <si>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</si>
  <si>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</si>
  <si>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</si>
  <si>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</si>
  <si>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</si>
  <si>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</si>
  <si>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</si>
  <si>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</si>
  <si>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</si>
  <si>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</si>
  <si>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</si>
  <si>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</si>
  <si>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</si>
  <si>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</si>
  <si>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</si>
  <si>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</si>
  <si>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</si>
  <si>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</si>
  <si>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</si>
  <si>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</si>
  <si>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</si>
  <si>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</si>
  <si>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</si>
  <si>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</si>
  <si>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</si>
  <si>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</si>
  <si>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</si>
  <si>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</si>
  <si>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</si>
  <si>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</si>
  <si>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</si>
  <si>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</si>
  <si>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</si>
  <si>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</si>
  <si>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</si>
  <si>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</si>
  <si>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</si>
  <si>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</si>
  <si>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</si>
  <si>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</si>
  <si>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</si>
  <si>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</si>
  <si>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</si>
  <si>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</si>
  <si>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</si>
  <si>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</si>
  <si>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</si>
  <si>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</si>
  <si>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</si>
  <si>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</si>
  <si>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</si>
  <si>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</si>
  <si>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</si>
  <si>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</si>
  <si>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</si>
  <si>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</si>
  <si>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</si>
  <si>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</si>
  <si>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</si>
  <si>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</si>
  <si>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</si>
  <si>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</si>
  <si>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</si>
  <si>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</si>
  <si>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</si>
  <si>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</si>
  <si>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</si>
  <si>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</si>
  <si>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</si>
  <si>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</si>
  <si>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</si>
  <si>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</si>
  <si>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</si>
  <si>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</si>
  <si>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</si>
  <si>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</si>
  <si>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</si>
  <si>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</si>
  <si>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</si>
  <si>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</si>
  <si>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</si>
  <si>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</si>
  <si>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</si>
  <si>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</si>
  <si>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</si>
  <si>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</si>
  <si>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</si>
  <si>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</si>
  <si>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</si>
  <si>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</si>
  <si>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</si>
  <si>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</si>
  <si>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</si>
  <si>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</si>
  <si>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</si>
  <si>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</si>
  <si>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</si>
  <si>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</si>
  <si>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</si>
  <si>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</si>
  <si>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</si>
  <si>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</si>
  <si>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</si>
  <si>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</si>
  <si>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</si>
  <si>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</si>
  <si>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</si>
  <si>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</si>
  <si>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</si>
  <si>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</si>
  <si>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</si>
  <si>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</si>
  <si>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</si>
  <si>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</si>
  <si>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</si>
  <si>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</si>
  <si>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</si>
  <si>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</si>
  <si>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</si>
  <si>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</si>
  <si>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</si>
  <si>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</si>
  <si>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</si>
  <si>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</si>
  <si>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</si>
  <si>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</si>
  <si>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</si>
  <si>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</si>
  <si>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</si>
  <si>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</si>
  <si>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</si>
  <si>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</si>
  <si>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</si>
  <si>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</si>
  <si>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</si>
  <si>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</si>
  <si>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</si>
  <si>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</si>
  <si>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</si>
  <si>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</si>
  <si>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</si>
  <si>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</si>
  <si>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</si>
  <si>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</si>
  <si>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</si>
  <si>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</si>
  <si>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</si>
  <si>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</si>
  <si>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</si>
  <si>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</si>
  <si>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</si>
  <si>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</si>
  <si>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</si>
  <si>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</si>
  <si>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</si>
  <si>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</si>
  <si>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</si>
  <si>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</si>
  <si>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</si>
  <si>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</si>
  <si>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</si>
  <si>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</si>
  <si>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</si>
  <si>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</si>
  <si>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</si>
  <si>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</si>
  <si>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</si>
  <si>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</si>
  <si>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</si>
  <si>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</si>
  <si>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</si>
  <si>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</si>
  <si>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</si>
  <si>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</si>
  <si>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</si>
  <si>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</si>
  <si>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</si>
  <si>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</si>
  <si>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</si>
  <si>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</si>
  <si>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</si>
  <si>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</si>
  <si>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</si>
  <si>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</si>
  <si>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</si>
  <si>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</si>
  <si>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</si>
  <si>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</si>
  <si>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</si>
  <si>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</si>
  <si>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</si>
  <si>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</si>
  <si>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</si>
  <si>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</si>
  <si>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</si>
  <si>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</si>
  <si>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</si>
  <si>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</si>
  <si>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</si>
  <si>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</si>
  <si>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</si>
  <si>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</si>
  <si>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</si>
  <si>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</si>
  <si>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</si>
  <si>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</si>
  <si>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</si>
  <si>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</si>
  <si>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</si>
  <si>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</si>
  <si>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</si>
  <si>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</si>
  <si>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</si>
  <si>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</si>
  <si>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</si>
  <si>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</si>
  <si>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</si>
  <si>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</si>
  <si>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</si>
  <si>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</si>
  <si>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</si>
  <si>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</si>
  <si>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</si>
  <si>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</si>
  <si>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</si>
  <si>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</si>
  <si>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</si>
  <si>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</si>
  <si>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</si>
  <si>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</si>
  <si>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</si>
  <si>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</si>
  <si>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</si>
  <si>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</si>
  <si>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</si>
  <si>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</si>
  <si>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</si>
  <si>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</si>
  <si>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</si>
  <si>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</si>
  <si>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</si>
  <si>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</si>
  <si>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</si>
  <si>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</si>
  <si>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</si>
  <si>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</si>
  <si>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</si>
  <si>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</si>
  <si>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</si>
  <si>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</si>
  <si>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</si>
  <si>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</si>
  <si>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</si>
  <si>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</si>
  <si>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</si>
  <si>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</si>
  <si>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</si>
  <si>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</si>
  <si>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</si>
  <si>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</si>
  <si>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</si>
  <si>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</si>
  <si>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</si>
  <si>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</si>
  <si>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</si>
  <si>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</si>
  <si>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</si>
  <si>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</si>
  <si>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</si>
  <si>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</si>
  <si>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</si>
  <si>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</si>
  <si>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</si>
  <si>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</si>
  <si>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</si>
  <si>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</si>
  <si>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</si>
  <si>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</si>
  <si>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</si>
  <si>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</si>
  <si>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</si>
  <si>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</si>
  <si>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</si>
  <si>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</si>
  <si>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</si>
  <si>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</si>
  <si>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</si>
  <si>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</si>
  <si>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</si>
  <si>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</si>
  <si>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</si>
  <si>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</si>
  <si>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</si>
  <si>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</si>
  <si>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</si>
  <si>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</si>
  <si>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</si>
  <si>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</si>
  <si>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</si>
  <si>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</si>
  <si>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</si>
  <si>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</si>
  <si>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</si>
  <si>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</si>
  <si>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</si>
  <si>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</si>
  <si>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</si>
  <si>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</si>
  <si>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</si>
  <si>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</si>
  <si>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</si>
  <si>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</si>
  <si>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</si>
  <si>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</si>
  <si>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</si>
  <si>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</si>
  <si>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</si>
  <si>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</si>
  <si>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</si>
  <si>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</si>
  <si>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</si>
  <si>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</si>
  <si>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</si>
  <si>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</si>
  <si>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</si>
  <si>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</si>
  <si>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</si>
  <si>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</si>
  <si>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</si>
  <si>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</si>
  <si>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</si>
  <si>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</si>
  <si>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</si>
  <si>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</si>
  <si>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</si>
  <si>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</si>
  <si>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</si>
  <si>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</si>
  <si>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</si>
  <si>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</si>
  <si>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</si>
  <si>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</si>
  <si>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</si>
  <si>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</si>
  <si>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</si>
  <si>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</si>
  <si>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</si>
  <si>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</si>
  <si>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</si>
  <si>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</si>
  <si>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</si>
  <si>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</si>
  <si>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</si>
  <si>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</si>
  <si>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</si>
  <si>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</si>
  <si>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</si>
  <si>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</si>
  <si>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</si>
  <si>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</si>
  <si>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</si>
  <si>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</si>
  <si>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</si>
  <si>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</si>
  <si>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</si>
  <si>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</si>
  <si>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</si>
  <si>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</si>
  <si>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</si>
  <si>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</si>
  <si>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</si>
  <si>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</si>
  <si>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</si>
  <si>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</si>
  <si>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</si>
  <si>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</si>
  <si>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</si>
  <si>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</si>
  <si>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</si>
  <si>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</si>
  <si>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</si>
  <si>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</si>
  <si>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</si>
  <si>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</si>
  <si>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</si>
  <si>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</si>
  <si>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</si>
  <si>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</si>
  <si>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</si>
  <si>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</si>
  <si>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</si>
  <si>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</si>
  <si>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</si>
  <si>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</si>
  <si>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</si>
  <si>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</si>
  <si>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</si>
  <si>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</si>
  <si>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</si>
  <si>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</si>
  <si>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</si>
  <si>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</si>
  <si>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</si>
  <si>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</si>
  <si>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</si>
  <si>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</si>
  <si>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</si>
  <si>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</si>
  <si>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</si>
  <si>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</si>
  <si>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</si>
  <si>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</si>
  <si>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</si>
  <si>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</si>
  <si>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</si>
  <si>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</si>
  <si>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</si>
  <si>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</si>
  <si>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</si>
  <si>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</si>
  <si>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</si>
  <si>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</si>
  <si>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</si>
  <si>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</si>
  <si>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</si>
  <si>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</si>
  <si>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</si>
  <si>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</si>
  <si>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</si>
  <si>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</si>
  <si>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</si>
  <si>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</si>
  <si>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</si>
  <si>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</si>
  <si>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</si>
  <si>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</si>
  <si>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</si>
  <si>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</si>
  <si>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</si>
  <si>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</si>
  <si>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</si>
  <si>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</si>
  <si>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</si>
  <si>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</si>
  <si>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</si>
  <si>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</si>
  <si>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</si>
  <si>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</si>
  <si>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</si>
  <si>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</si>
  <si>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</si>
  <si>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</si>
  <si>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</si>
  <si>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</si>
  <si>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</si>
  <si>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</si>
  <si>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</si>
  <si>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</si>
  <si>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</si>
  <si>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</si>
  <si>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</si>
  <si>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</si>
  <si>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</si>
  <si>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</si>
  <si>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</si>
  <si>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</si>
  <si>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</si>
  <si>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</si>
  <si>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</si>
  <si>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</si>
  <si>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</si>
  <si>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</si>
  <si>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</si>
  <si>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</si>
  <si>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</si>
  <si>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</si>
  <si>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</si>
  <si>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</si>
  <si>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</si>
  <si>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</si>
  <si>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</si>
  <si>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</si>
  <si>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</si>
  <si>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</si>
  <si>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</si>
  <si>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</si>
  <si>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</si>
  <si>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</si>
  <si>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</si>
  <si>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</si>
  <si>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</si>
  <si>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</si>
  <si>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</si>
  <si>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</si>
  <si>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</si>
  <si>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</si>
  <si>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</si>
  <si>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</si>
  <si>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</si>
  <si>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</si>
  <si>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</si>
  <si>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</si>
  <si>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</si>
  <si>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</si>
  <si>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</si>
  <si>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</si>
  <si>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</si>
  <si>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</si>
  <si>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</si>
  <si>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</si>
  <si>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</si>
  <si>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</si>
  <si>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</si>
  <si>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</si>
  <si>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</si>
  <si>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</si>
  <si>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</si>
  <si>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</si>
  <si>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</si>
  <si>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</si>
  <si>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</si>
  <si>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</si>
  <si>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</si>
  <si>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</si>
  <si>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</si>
  <si>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</si>
  <si>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</si>
  <si>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</si>
  <si>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</si>
  <si>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</si>
  <si>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</si>
  <si>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</si>
  <si>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</si>
  <si>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</si>
  <si>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</si>
  <si>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</si>
  <si>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</si>
  <si>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</si>
  <si>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</si>
  <si>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</si>
  <si>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</si>
  <si>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</si>
  <si>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</si>
  <si>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</si>
  <si>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</si>
  <si>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</si>
  <si>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</si>
  <si>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</si>
  <si>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</si>
  <si>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</si>
  <si>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</si>
  <si>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</si>
  <si>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</si>
  <si>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</si>
  <si>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</si>
  <si>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</si>
  <si>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</si>
  <si>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</si>
  <si>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</si>
  <si>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</si>
  <si>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</si>
  <si>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</si>
  <si>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</si>
  <si>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</si>
  <si>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</si>
  <si>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</si>
  <si>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</si>
  <si>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</si>
  <si>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</si>
  <si>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</si>
  <si>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</si>
  <si>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</si>
  <si>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</si>
  <si>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</si>
  <si>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</si>
  <si>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</si>
  <si>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</si>
  <si>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</si>
  <si>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</si>
  <si>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</si>
  <si>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</si>
  <si>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</si>
  <si>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</si>
  <si>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</si>
  <si>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</si>
  <si>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</si>
  <si>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</si>
  <si>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</si>
  <si>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</si>
  <si>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</si>
  <si>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</si>
  <si>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</si>
  <si>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</si>
  <si>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</si>
  <si>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</si>
  <si>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</si>
  <si>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</si>
  <si>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</si>
  <si>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</si>
  <si>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</si>
  <si>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</si>
  <si>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</si>
  <si>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</si>
  <si>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</si>
  <si>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</si>
  <si>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</si>
  <si>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</si>
  <si>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</si>
  <si>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</si>
  <si>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</si>
  <si>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</si>
  <si>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</si>
  <si>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</si>
  <si>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</si>
  <si>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</si>
  <si>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</si>
  <si>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</si>
  <si>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</si>
  <si>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</si>
  <si>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</si>
  <si>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</si>
  <si>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</si>
  <si>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</si>
  <si>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</si>
  <si>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</si>
  <si>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</si>
  <si>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</si>
  <si>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</si>
  <si>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</si>
  <si>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</si>
  <si>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</si>
  <si>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</si>
  <si>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</si>
  <si>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</si>
  <si>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</si>
  <si>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</si>
  <si>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</si>
  <si>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</si>
  <si>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</si>
  <si>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</si>
  <si>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</si>
  <si>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</si>
  <si>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</si>
  <si>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</si>
  <si>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</si>
  <si>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</si>
  <si>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</si>
  <si>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</si>
  <si>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</si>
  <si>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</si>
  <si>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</si>
  <si>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</si>
  <si>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</si>
  <si>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</si>
  <si>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</si>
  <si>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</si>
  <si>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</si>
  <si>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</si>
  <si>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</si>
  <si>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</si>
  <si>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</si>
  <si>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</si>
  <si>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</si>
  <si>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</si>
  <si>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</si>
  <si>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</si>
  <si>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</si>
  <si>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</si>
  <si>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</si>
  <si>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</si>
  <si>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</si>
  <si>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</si>
  <si>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</si>
  <si>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</si>
  <si>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</si>
  <si>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</si>
  <si>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</si>
  <si>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</si>
  <si>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</si>
  <si>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</si>
  <si>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</si>
  <si>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</si>
  <si>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</si>
  <si>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</si>
  <si>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</si>
  <si>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</si>
  <si>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</si>
  <si>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</si>
  <si>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</si>
  <si>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</si>
  <si>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</si>
  <si>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</si>
  <si>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</si>
  <si>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</si>
  <si>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</si>
  <si>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</si>
  <si>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</si>
  <si>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</si>
  <si>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</si>
  <si>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</si>
  <si>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</si>
  <si>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</si>
  <si>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</si>
  <si>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</si>
  <si>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</si>
  <si>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</si>
  <si>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</si>
  <si>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</si>
  <si>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</si>
  <si>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</si>
  <si>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</si>
  <si>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</si>
  <si>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</si>
  <si>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</si>
  <si>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</si>
  <si>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</si>
  <si>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</si>
  <si>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</si>
  <si>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</si>
  <si>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</si>
  <si>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</si>
  <si>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</si>
  <si>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</si>
  <si>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</si>
  <si>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</si>
  <si>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</si>
  <si>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</si>
  <si>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</si>
  <si>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</si>
  <si>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</si>
  <si>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</si>
  <si>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</si>
  <si>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</si>
  <si>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</si>
  <si>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</si>
  <si>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</si>
  <si>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</si>
  <si>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</si>
  <si>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</si>
  <si>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</si>
  <si>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</si>
  <si>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</si>
  <si>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</si>
  <si>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</si>
  <si>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</si>
  <si>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</si>
  <si>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</si>
  <si>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</si>
  <si>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</si>
  <si>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</si>
  <si>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</si>
  <si>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</si>
  <si>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</si>
  <si>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</si>
  <si>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</si>
  <si>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</si>
  <si>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</si>
  <si>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</si>
  <si>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</si>
  <si>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</si>
  <si>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</si>
  <si>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</si>
  <si>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</si>
  <si>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</si>
  <si>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</si>
  <si>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</si>
  <si>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</si>
  <si>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</si>
  <si>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</si>
  <si>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</si>
  <si>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</si>
  <si>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</si>
  <si>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</si>
  <si>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</si>
  <si>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</si>
  <si>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</si>
  <si>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</si>
  <si>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</si>
  <si>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</si>
  <si>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</si>
  <si>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</si>
  <si>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</si>
  <si>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</si>
  <si>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</si>
  <si>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</si>
  <si>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</si>
  <si>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</si>
  <si>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</si>
  <si>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</si>
  <si>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</si>
  <si>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</si>
  <si>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</si>
  <si>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</si>
  <si>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</si>
  <si>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</si>
  <si>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</si>
  <si>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</si>
  <si>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</si>
  <si>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</si>
  <si>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</si>
  <si>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</si>
  <si>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</si>
  <si>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</si>
  <si>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</si>
  <si>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</si>
  <si>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</si>
  <si>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</si>
  <si>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</si>
  <si>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</si>
  <si>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</si>
  <si>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</si>
  <si>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</si>
  <si>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</si>
  <si>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</si>
  <si>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</si>
  <si>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</si>
  <si>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</si>
  <si>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</si>
  <si>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</si>
  <si>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</si>
  <si>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</si>
  <si>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</si>
  <si>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</si>
  <si>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</si>
  <si>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</si>
  <si>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</si>
  <si>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</si>
  <si>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</si>
  <si>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</si>
  <si>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</si>
  <si>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</si>
  <si>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</si>
  <si>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</si>
  <si>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</si>
  <si>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</si>
  <si>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</si>
  <si>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</si>
  <si>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</si>
  <si>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</si>
  <si>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</si>
  <si>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</si>
  <si>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</si>
  <si>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</si>
  <si>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</si>
  <si>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</si>
  <si>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</si>
  <si>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</si>
  <si>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</si>
  <si>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</si>
  <si>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</si>
  <si>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</si>
  <si>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</si>
  <si>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</si>
  <si>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</si>
  <si>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</si>
  <si>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</si>
  <si>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</si>
  <si>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</si>
  <si>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</si>
  <si>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</si>
  <si>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</si>
  <si>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</si>
  <si>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</si>
  <si>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</si>
  <si>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</si>
  <si>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</si>
  <si>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</si>
  <si>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</si>
  <si>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</si>
  <si>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</si>
  <si>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</si>
  <si>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</si>
  <si>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</si>
  <si>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</si>
  <si>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</si>
  <si>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</si>
  <si>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</si>
  <si>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</si>
  <si>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</si>
  <si>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</si>
  <si>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</si>
  <si>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</si>
  <si>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</si>
  <si>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</si>
  <si>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</si>
  <si>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</si>
  <si>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</si>
  <si>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</si>
  <si>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</si>
  <si>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</si>
  <si>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</si>
  <si>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</si>
  <si>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</si>
  <si>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</si>
  <si>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</si>
  <si>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</si>
  <si>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</si>
  <si>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</si>
  <si>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</si>
  <si>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</si>
  <si>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</si>
  <si>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</si>
  <si>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</si>
  <si>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</si>
  <si>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</si>
  <si>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</si>
  <si>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</si>
  <si>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</si>
  <si>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</si>
  <si>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</si>
  <si>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</si>
  <si>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</si>
  <si>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</si>
  <si>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</si>
  <si>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</si>
  <si>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</si>
  <si>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</si>
  <si>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</si>
  <si>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</si>
  <si>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</si>
  <si>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</si>
  <si>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</si>
  <si>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</si>
  <si>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</si>
  <si>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</si>
  <si>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</si>
  <si>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</si>
  <si>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</si>
  <si>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</si>
  <si>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</si>
  <si>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</si>
  <si>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</si>
  <si>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</si>
  <si>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</si>
  <si>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</si>
  <si>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</si>
  <si>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</si>
  <si>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</si>
  <si>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</si>
  <si>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</si>
  <si>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</si>
  <si>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</si>
  <si>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</si>
  <si>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</si>
  <si>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</si>
  <si>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</si>
  <si>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</si>
  <si>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</si>
  <si>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</si>
  <si>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</si>
  <si>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</si>
  <si>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</si>
  <si>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</si>
  <si>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</si>
  <si>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</si>
  <si>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</si>
  <si>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</si>
  <si>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</si>
  <si>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</si>
  <si>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</si>
  <si>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</si>
  <si>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</si>
  <si>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</si>
  <si>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</si>
  <si>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</si>
  <si>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</si>
  <si>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</si>
  <si>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</si>
  <si>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</si>
  <si>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</si>
  <si>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</si>
  <si>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</si>
  <si>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</si>
  <si>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</si>
  <si>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</si>
  <si>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</si>
  <si>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</si>
  <si>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</si>
  <si>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</si>
  <si>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</si>
  <si>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</si>
  <si>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</si>
  <si>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</si>
  <si>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</si>
  <si>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</si>
  <si>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</si>
  <si>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</si>
  <si>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</si>
  <si>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</si>
  <si>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</si>
  <si>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</si>
  <si>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</si>
  <si>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</si>
  <si>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</si>
  <si>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</si>
  <si>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</si>
  <si>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</si>
  <si>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</si>
  <si>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</si>
  <si>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</si>
  <si>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</si>
  <si>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</si>
  <si>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</si>
  <si>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</si>
  <si>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</si>
  <si>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</si>
  <si>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</si>
  <si>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</si>
  <si>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</si>
  <si>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</si>
  <si>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</si>
  <si>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</si>
  <si>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</si>
  <si>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</si>
  <si>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</si>
  <si>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</si>
  <si>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</si>
  <si>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</si>
  <si>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</si>
  <si>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</si>
  <si>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</si>
  <si>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</si>
  <si>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</si>
  <si>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</si>
  <si>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</si>
  <si>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</si>
  <si>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</si>
  <si>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</si>
  <si>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</si>
  <si>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</si>
  <si>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</si>
  <si>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</si>
  <si>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</si>
  <si>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</si>
  <si>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</si>
  <si>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</si>
  <si>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</si>
  <si>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</si>
  <si>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</si>
  <si>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</si>
  <si>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</si>
  <si>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</si>
  <si>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</si>
  <si>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</si>
  <si>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</si>
  <si>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</si>
  <si>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</si>
  <si>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</si>
  <si>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</si>
  <si>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</si>
  <si>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</si>
  <si>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</si>
  <si>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</si>
  <si>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</si>
  <si>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</si>
  <si>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</si>
  <si>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</si>
  <si>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</si>
  <si>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</si>
  <si>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</si>
  <si>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</si>
  <si>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</si>
  <si>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</si>
  <si>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</si>
  <si>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</si>
  <si>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</si>
  <si>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</si>
  <si>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</si>
  <si>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</si>
  <si>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</si>
  <si>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</si>
  <si>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</si>
  <si>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</si>
  <si>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</si>
  <si>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</si>
  <si>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</si>
  <si>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</si>
  <si>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</si>
  <si>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</si>
  <si>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</si>
  <si>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</si>
  <si>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</si>
  <si>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</si>
  <si>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</si>
  <si>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</si>
  <si>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</si>
  <si>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</si>
  <si>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</si>
  <si>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</si>
  <si>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</si>
  <si>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</si>
  <si>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</si>
  <si>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</si>
  <si>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</si>
  <si>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</si>
  <si>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</si>
  <si>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</si>
  <si>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</si>
  <si>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</si>
  <si>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</si>
  <si>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</si>
  <si>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</si>
  <si>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</si>
  <si>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</si>
  <si>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</si>
  <si>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</si>
  <si>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</si>
  <si>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</si>
  <si>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</si>
  <si>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</si>
  <si>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</si>
  <si>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</si>
  <si>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</si>
  <si>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</si>
  <si>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</si>
  <si>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</si>
  <si>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</si>
  <si>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</si>
  <si>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</si>
  <si>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</si>
  <si>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</si>
  <si>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</si>
  <si>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</si>
  <si>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</si>
  <si>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</si>
  <si>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</si>
  <si>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</si>
  <si>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</si>
  <si>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</si>
  <si>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</si>
  <si>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</si>
  <si>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</si>
  <si>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</si>
  <si>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</si>
  <si>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</si>
  <si>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</si>
  <si>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</si>
  <si>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</si>
  <si>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</si>
  <si>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</si>
  <si>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</si>
  <si>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</si>
  <si>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</si>
  <si>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</si>
  <si>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</si>
  <si>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</si>
  <si>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</si>
  <si>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</si>
  <si>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</si>
  <si>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</si>
  <si>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</si>
  <si>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</si>
  <si>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</si>
  <si>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</si>
  <si>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</si>
  <si>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</si>
  <si>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</si>
  <si>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</si>
  <si>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</si>
  <si>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</si>
  <si>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</si>
  <si>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</si>
  <si>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</si>
  <si>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</si>
  <si>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</si>
  <si>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</si>
  <si>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</si>
  <si>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</si>
  <si>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</si>
  <si>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</si>
  <si>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</si>
  <si>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</si>
  <si>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</si>
  <si>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</si>
  <si>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</si>
  <si>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</si>
  <si>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</si>
  <si>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</si>
  <si>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</si>
  <si>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</si>
  <si>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</si>
  <si>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</si>
  <si>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</si>
  <si>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</si>
  <si>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</si>
  <si>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</si>
  <si>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</si>
  <si>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</si>
  <si>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</si>
  <si>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</si>
  <si>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</si>
  <si>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</si>
  <si>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</si>
  <si>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</si>
  <si>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</si>
  <si>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</si>
  <si>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</si>
  <si>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</si>
  <si>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</si>
  <si>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</si>
  <si>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</si>
  <si>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</si>
  <si>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</si>
  <si>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</si>
  <si>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</si>
  <si>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</si>
  <si>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</si>
  <si>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</si>
  <si>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</si>
  <si>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</si>
  <si>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</si>
  <si>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</si>
  <si>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</si>
  <si>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</si>
  <si>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</si>
  <si>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</si>
  <si>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</si>
  <si>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</si>
  <si>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</si>
  <si>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</si>
  <si>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</si>
  <si>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</si>
  <si>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</si>
  <si>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</si>
  <si>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</si>
  <si>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</si>
  <si>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</si>
  <si>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</si>
  <si>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</si>
  <si>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</si>
  <si>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</si>
  <si>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</si>
  <si>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</si>
  <si>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</si>
  <si>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</si>
  <si>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</si>
  <si>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</si>
  <si>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</si>
  <si>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</si>
  <si>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</si>
  <si>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</si>
  <si>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</si>
  <si>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</si>
  <si>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</si>
  <si>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</si>
  <si>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</si>
  <si>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</si>
  <si>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</si>
  <si>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</si>
  <si>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</si>
  <si>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</si>
  <si>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</si>
  <si>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</si>
  <si>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</si>
  <si>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</si>
  <si>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</si>
  <si>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</si>
  <si>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</si>
  <si>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</si>
  <si>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</si>
  <si>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</si>
  <si>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</si>
  <si>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</si>
  <si>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</si>
  <si>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</si>
  <si>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</si>
  <si>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</si>
  <si>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</si>
  <si>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</si>
  <si>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</si>
  <si>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</si>
  <si>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</si>
  <si>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</si>
  <si>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</si>
  <si>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</si>
  <si>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</si>
  <si>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</si>
  <si>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</si>
  <si>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</si>
  <si>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</si>
  <si>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</si>
  <si>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</si>
  <si>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</si>
  <si>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</si>
  <si>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</si>
  <si>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</si>
  <si>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</si>
  <si>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</si>
  <si>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</si>
  <si>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</si>
  <si>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</si>
  <si>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</si>
  <si>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</si>
  <si>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</si>
  <si>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</si>
  <si>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</si>
  <si>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</si>
  <si>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</si>
  <si>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</si>
  <si>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</si>
  <si>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</si>
  <si>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</si>
  <si>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</si>
  <si>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</si>
  <si>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</si>
  <si>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</si>
  <si>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</si>
  <si>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</si>
  <si>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</si>
  <si>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</si>
  <si>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</si>
  <si>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</si>
  <si>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</si>
  <si>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</si>
  <si>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</si>
  <si>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</si>
  <si>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</si>
  <si>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</si>
  <si>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</si>
  <si>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</si>
  <si>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</si>
  <si>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</si>
  <si>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</si>
  <si>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</si>
  <si>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</si>
  <si>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</si>
  <si>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</si>
  <si>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</si>
  <si>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</si>
  <si>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</si>
  <si>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</si>
  <si>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</si>
  <si>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</si>
  <si>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</si>
  <si>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</si>
  <si>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</si>
  <si>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</si>
  <si>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</si>
  <si>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</si>
  <si>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</si>
  <si>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</si>
  <si>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</si>
  <si>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</si>
  <si>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</si>
  <si>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</si>
  <si>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</si>
  <si>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</si>
  <si>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</si>
  <si>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</si>
  <si>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</si>
  <si>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</si>
  <si>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</si>
  <si>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</si>
  <si>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</si>
  <si>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</si>
  <si>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</si>
  <si>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</si>
  <si>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</si>
  <si>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</si>
  <si>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</si>
  <si>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</si>
  <si>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</si>
  <si>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</si>
  <si>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</si>
  <si>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</si>
  <si>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</si>
  <si>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</si>
  <si>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</si>
  <si>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</si>
  <si>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</si>
  <si>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</si>
  <si>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</si>
  <si>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</si>
  <si>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</si>
  <si>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</si>
  <si>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</si>
  <si>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</si>
  <si>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</si>
  <si>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</si>
  <si>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</si>
  <si>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</si>
  <si>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</si>
  <si>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</si>
  <si>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</si>
  <si>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</si>
  <si>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</si>
  <si>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</si>
  <si>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</si>
  <si>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</si>
  <si>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</si>
  <si>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</si>
  <si>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</si>
  <si>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</si>
  <si>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</si>
  <si>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</si>
  <si>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</si>
  <si>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</si>
  <si>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</si>
  <si>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</si>
  <si>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</si>
  <si>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</si>
  <si>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</si>
  <si>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</si>
  <si>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</si>
  <si>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</si>
  <si>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</si>
  <si>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</si>
  <si>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</si>
  <si>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</si>
  <si>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</si>
  <si>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</si>
  <si>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</si>
  <si>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</si>
  <si>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</si>
  <si>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</si>
  <si>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</si>
  <si>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</si>
  <si>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</si>
  <si>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</si>
  <si>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</si>
  <si>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</si>
  <si>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</si>
  <si>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</si>
  <si>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</si>
  <si>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</si>
  <si>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</si>
  <si>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</si>
  <si>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</si>
  <si>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</si>
  <si>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</si>
  <si>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</si>
  <si>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</si>
  <si>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</si>
  <si>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</si>
  <si>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</si>
  <si>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</si>
  <si>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</si>
  <si>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</si>
  <si>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</si>
  <si>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</si>
  <si>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</si>
  <si>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</si>
  <si>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</si>
  <si>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</si>
  <si>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</si>
  <si>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</si>
  <si>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</si>
  <si>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</si>
  <si>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</si>
  <si>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</si>
  <si>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</si>
  <si>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</si>
  <si>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</si>
  <si>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</si>
  <si>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</si>
  <si>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</si>
  <si>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</si>
  <si>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</si>
  <si>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</si>
  <si>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</si>
  <si>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</si>
  <si>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</si>
  <si>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</si>
  <si>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</si>
  <si>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</si>
  <si>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</si>
  <si>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</si>
  <si>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</si>
  <si>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</si>
  <si>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</si>
  <si>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</si>
  <si>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</si>
  <si>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</si>
  <si>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</si>
  <si>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</si>
  <si>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</si>
  <si>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</si>
  <si>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</si>
  <si>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</si>
  <si>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</si>
  <si>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</si>
  <si>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</si>
  <si>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</si>
  <si>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</si>
  <si>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</si>
  <si>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</si>
  <si>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</si>
  <si>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</si>
  <si>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</si>
  <si>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</si>
  <si>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</si>
  <si>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</si>
  <si>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</si>
  <si>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</si>
  <si>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</si>
  <si>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</si>
  <si>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</si>
  <si>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</si>
  <si>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</si>
  <si>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</si>
  <si>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</si>
  <si>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</si>
  <si>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</si>
  <si>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</si>
  <si>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</si>
  <si>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</si>
  <si>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</si>
  <si>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</si>
  <si>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</si>
  <si>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</si>
  <si>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</si>
  <si>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</si>
  <si>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</si>
  <si>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</si>
  <si>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</si>
  <si>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</si>
  <si>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</si>
  <si>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</si>
  <si>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</si>
  <si>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</si>
  <si>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</si>
  <si>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</si>
  <si>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</si>
  <si>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</si>
  <si>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</si>
  <si>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</si>
  <si>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</si>
  <si>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</si>
  <si>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</si>
  <si>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</si>
  <si>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</si>
  <si>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</si>
  <si>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</si>
  <si>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</si>
  <si>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</si>
  <si>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</si>
  <si>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</si>
  <si>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</si>
  <si>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</si>
  <si>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</si>
  <si>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</si>
  <si>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</si>
  <si>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</si>
  <si>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</si>
  <si>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</si>
  <si>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</si>
  <si>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</si>
  <si>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</si>
  <si>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</si>
  <si>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</si>
  <si>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</si>
  <si>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</si>
  <si>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</si>
  <si>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</si>
  <si>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</si>
  <si>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</si>
  <si>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</si>
  <si>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</si>
  <si>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</si>
  <si>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</si>
  <si>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</si>
  <si>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</si>
  <si>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</si>
  <si>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</si>
  <si>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</si>
  <si>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</si>
  <si>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</si>
  <si>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</si>
  <si>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</si>
  <si>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</si>
  <si>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</si>
  <si>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</si>
  <si>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</si>
  <si>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</si>
  <si>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</si>
  <si>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</si>
  <si>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</si>
  <si>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</si>
  <si>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</si>
  <si>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</si>
  <si>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</si>
  <si>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</si>
  <si>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</si>
  <si>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</si>
  <si>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</si>
  <si>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</si>
  <si>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</si>
  <si>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</si>
  <si>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</si>
  <si>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</si>
  <si>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</si>
  <si>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</si>
  <si>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</si>
  <si>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</si>
  <si>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</si>
  <si>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</si>
  <si>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</si>
  <si>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</si>
  <si>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</si>
  <si>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</si>
  <si>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</si>
  <si>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</si>
  <si>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</si>
  <si>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</si>
  <si>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</si>
  <si>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</si>
  <si>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</si>
  <si>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</si>
  <si>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</si>
  <si>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</si>
  <si>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</si>
  <si>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</si>
  <si>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</si>
  <si>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</si>
  <si>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</si>
  <si>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</si>
  <si>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</si>
  <si>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</si>
  <si>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</si>
  <si>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</si>
  <si>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</si>
  <si>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</si>
  <si>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</si>
  <si>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</si>
  <si>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</si>
  <si>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</si>
  <si>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</si>
  <si>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</si>
  <si>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</si>
  <si>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</si>
  <si>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</si>
  <si>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</si>
  <si>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</si>
  <si>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</si>
  <si>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</si>
  <si>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</si>
  <si>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</si>
  <si>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</si>
  <si>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</si>
  <si>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</si>
  <si>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</si>
  <si>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</si>
  <si>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</si>
  <si>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</si>
  <si>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</si>
  <si>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</si>
  <si>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</si>
  <si>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</si>
  <si>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</si>
  <si>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</si>
  <si>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</si>
  <si>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</si>
  <si>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</si>
  <si>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</si>
  <si>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</si>
  <si>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</si>
  <si>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</si>
  <si>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</si>
  <si>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</si>
  <si>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</si>
  <si>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</si>
  <si>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</si>
  <si>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</si>
  <si>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</si>
  <si>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</si>
  <si>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</si>
  <si>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</si>
  <si>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</si>
  <si>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</si>
  <si>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</si>
  <si>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</si>
  <si>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</si>
  <si>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</si>
  <si>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</si>
  <si>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</si>
  <si>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</si>
  <si>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</si>
  <si>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</si>
  <si>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</si>
  <si>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</si>
  <si>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</si>
  <si>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</si>
  <si>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</si>
  <si>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</si>
  <si>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</si>
  <si>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</si>
  <si>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</si>
  <si>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</si>
  <si>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</si>
  <si>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</si>
  <si>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</si>
  <si>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</si>
  <si>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</si>
  <si>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</si>
  <si>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</si>
  <si>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</si>
  <si>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</si>
  <si>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</si>
  <si>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</si>
  <si>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</si>
  <si>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</si>
  <si>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</si>
  <si>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</si>
  <si>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</si>
  <si>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</si>
  <si>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</si>
  <si>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</si>
  <si>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</si>
  <si>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</si>
  <si>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</si>
  <si>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</si>
  <si>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</si>
  <si>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</si>
  <si>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</si>
  <si>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</si>
  <si>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</si>
  <si>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</si>
  <si>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</si>
  <si>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</si>
  <si>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</si>
  <si>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</si>
  <si>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</si>
  <si>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</si>
  <si>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</si>
  <si>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</si>
  <si>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</si>
  <si>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</si>
  <si>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</si>
  <si>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</si>
  <si>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</si>
  <si>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</si>
  <si>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</si>
  <si>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</si>
  <si>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</si>
  <si>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</si>
  <si>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</si>
  <si>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</si>
  <si>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</si>
  <si>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</si>
  <si>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</si>
  <si>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</si>
  <si>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</si>
  <si>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</si>
  <si>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</si>
  <si>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</si>
  <si>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</si>
  <si>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</si>
  <si>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</si>
  <si>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</si>
  <si>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</si>
  <si>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</si>
  <si>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</si>
  <si>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</si>
  <si>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</si>
  <si>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</si>
  <si>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</si>
  <si>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</si>
  <si>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</si>
  <si>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</si>
  <si>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</si>
  <si>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</si>
  <si>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</si>
  <si>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</si>
  <si>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</si>
  <si>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</si>
  <si>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</si>
  <si>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</si>
  <si>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</si>
  <si>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</si>
  <si>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</si>
  <si>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</si>
  <si>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</si>
  <si>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</si>
  <si>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</si>
  <si>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</si>
  <si>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</si>
  <si>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</si>
  <si>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</si>
  <si>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</si>
  <si>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</si>
  <si>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</si>
  <si>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</si>
  <si>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</si>
  <si>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</si>
  <si>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</si>
  <si>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</si>
  <si>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</si>
  <si>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</si>
  <si>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</si>
  <si>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</si>
  <si>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</si>
  <si>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</si>
  <si>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</si>
  <si>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</si>
  <si>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</si>
  <si>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</si>
  <si>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</si>
  <si>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</si>
  <si>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</si>
  <si>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</si>
  <si>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</si>
  <si>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</si>
  <si>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</si>
  <si>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</si>
  <si>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</si>
  <si>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</si>
  <si>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</si>
  <si>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</si>
  <si>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</si>
  <si>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</si>
  <si>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</si>
  <si>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</si>
  <si>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</si>
  <si>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</si>
  <si>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</si>
  <si>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</si>
  <si>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</si>
  <si>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</si>
  <si>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</si>
  <si>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</si>
  <si>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</si>
  <si>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</si>
  <si>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</si>
  <si>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</si>
  <si>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</si>
  <si>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</si>
  <si>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</si>
  <si>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</si>
  <si>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</si>
  <si>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</si>
  <si>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</si>
  <si>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</si>
  <si>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</si>
  <si>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</si>
  <si>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</si>
  <si>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</si>
  <si>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</si>
  <si>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</si>
  <si>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</si>
  <si>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</si>
  <si>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</si>
  <si>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</si>
  <si>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</si>
  <si>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</si>
  <si>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</si>
  <si>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</si>
  <si>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</si>
  <si>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</si>
  <si>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</si>
  <si>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</si>
  <si>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</si>
  <si>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</si>
  <si>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</si>
  <si>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</si>
  <si>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</si>
  <si>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</si>
  <si>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</si>
  <si>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</si>
  <si>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</si>
  <si>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</si>
  <si>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</si>
  <si>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</si>
  <si>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</si>
  <si>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</si>
  <si>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</si>
  <si>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</si>
  <si>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</si>
  <si>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</si>
  <si>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</si>
  <si>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</si>
  <si>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</si>
  <si>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</si>
  <si>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</si>
  <si>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</si>
  <si>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</si>
  <si>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</si>
  <si>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</si>
  <si>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</si>
  <si>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</si>
  <si>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</si>
  <si>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</si>
  <si>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</si>
  <si>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</si>
  <si>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</si>
  <si>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</si>
  <si>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</si>
  <si>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</si>
  <si>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</si>
  <si>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</si>
  <si>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</si>
  <si>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</si>
  <si>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</si>
  <si>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</si>
  <si>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</si>
  <si>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</si>
  <si>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</si>
  <si>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</si>
  <si>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</si>
  <si>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</si>
  <si>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</si>
  <si>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</si>
  <si>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</si>
  <si>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</si>
  <si>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</si>
  <si>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</si>
  <si>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</si>
  <si>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</si>
  <si>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</si>
  <si>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</si>
  <si>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</si>
  <si>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</si>
  <si>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</si>
  <si>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</si>
  <si>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</si>
  <si>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</si>
  <si>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</si>
  <si>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</si>
  <si>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</si>
  <si>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</si>
  <si>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</si>
  <si>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</si>
  <si>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</si>
  <si>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</si>
  <si>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</si>
  <si>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</si>
  <si>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</si>
  <si>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</si>
  <si>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</si>
  <si>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</si>
  <si>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</si>
  <si>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</si>
  <si>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</si>
  <si>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</si>
  <si>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</si>
  <si>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</si>
  <si>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</si>
  <si>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</si>
  <si>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</si>
  <si>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</si>
  <si>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</si>
  <si>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</si>
  <si>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</si>
  <si>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</si>
  <si>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</si>
  <si>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</si>
  <si>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</si>
  <si>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</si>
  <si>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</si>
  <si>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</si>
  <si>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</si>
  <si>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</si>
  <si>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</si>
  <si>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</si>
  <si>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</si>
  <si>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</si>
  <si>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</si>
  <si>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</si>
  <si>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</si>
  <si>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</si>
  <si>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</si>
  <si>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</si>
  <si>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</si>
  <si>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</si>
  <si>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</si>
  <si>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</si>
  <si>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</si>
  <si>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</si>
  <si>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</si>
  <si>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</si>
  <si>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</si>
  <si>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</si>
  <si>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</si>
  <si>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</si>
  <si>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</si>
  <si>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</si>
  <si>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</si>
  <si>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</si>
  <si>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</si>
  <si>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</si>
  <si>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</si>
  <si>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</si>
  <si>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</si>
  <si>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</si>
  <si>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</si>
  <si>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</si>
  <si>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</si>
  <si>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</si>
  <si>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</si>
  <si>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</si>
  <si>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</si>
  <si>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</si>
  <si>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</si>
  <si>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</si>
  <si>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</si>
  <si>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</si>
  <si>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</si>
  <si>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</si>
  <si>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</si>
  <si>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</si>
  <si>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</si>
  <si>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</si>
  <si>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</si>
  <si>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</si>
  <si>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</si>
  <si>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</si>
  <si>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</si>
  <si>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</si>
  <si>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</si>
  <si>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</si>
  <si>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</si>
  <si>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</si>
  <si>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</si>
  <si>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</si>
  <si>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</si>
  <si>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</si>
  <si>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</si>
  <si>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</si>
  <si>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</si>
  <si>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</si>
  <si>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</si>
  <si>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</si>
  <si>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</si>
  <si>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</si>
  <si>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</si>
  <si>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</si>
  <si>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</si>
  <si>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</si>
  <si>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</si>
  <si>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</si>
  <si>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</si>
  <si>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</si>
  <si>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</si>
  <si>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</si>
  <si>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</si>
  <si>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</si>
  <si>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</si>
  <si>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</si>
  <si>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</si>
  <si>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</si>
  <si>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</si>
  <si>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</si>
  <si>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</si>
  <si>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</si>
  <si>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</si>
  <si>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</si>
  <si>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</si>
  <si>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</si>
  <si>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</si>
  <si>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</si>
  <si>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</si>
  <si>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</si>
  <si>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</si>
  <si>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</si>
  <si>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</si>
  <si>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</si>
  <si>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</si>
  <si>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</si>
  <si>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</si>
  <si>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</si>
  <si>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</si>
  <si>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</si>
  <si>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</si>
  <si>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</si>
  <si>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</si>
  <si>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</si>
  <si>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</si>
  <si>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</si>
  <si>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</si>
  <si>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</si>
  <si>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</si>
  <si>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</si>
  <si>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</si>
  <si>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</si>
  <si>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</si>
  <si>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</si>
  <si>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</si>
  <si>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</si>
  <si>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</si>
  <si>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</si>
  <si>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</si>
  <si>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</si>
  <si>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</si>
  <si>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</si>
  <si>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</si>
  <si>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</si>
  <si>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</si>
  <si>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</si>
  <si>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</si>
  <si>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</si>
  <si>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</si>
  <si>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</si>
  <si>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</si>
  <si>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</si>
  <si>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</si>
  <si>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</si>
  <si>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</si>
  <si>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</si>
  <si>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</si>
  <si>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</si>
  <si>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</si>
  <si>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</si>
  <si>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</si>
  <si>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</si>
  <si>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</si>
  <si>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</si>
  <si>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</si>
  <si>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</si>
  <si>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</si>
  <si>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</si>
  <si>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</si>
  <si>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</si>
  <si>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</si>
  <si>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</si>
  <si>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</si>
  <si>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</si>
  <si>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</si>
  <si>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</si>
  <si>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</si>
  <si>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</si>
  <si>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</si>
  <si>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</si>
  <si>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</si>
  <si>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</si>
  <si>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</si>
  <si>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</si>
  <si>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</si>
  <si>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</si>
  <si>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</si>
  <si>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</si>
  <si>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</si>
  <si>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</si>
  <si>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</si>
  <si>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</si>
  <si>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</si>
  <si>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</si>
  <si>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</si>
  <si>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</si>
  <si>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</si>
  <si>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</si>
  <si>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</si>
  <si>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</si>
  <si>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</si>
  <si>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</si>
  <si>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</si>
  <si>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</si>
  <si>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</si>
  <si>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</si>
  <si>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</si>
  <si>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</si>
  <si>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</si>
  <si>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</si>
  <si>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</si>
  <si>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</si>
  <si>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</si>
  <si>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</si>
  <si>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</si>
  <si>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</si>
  <si>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</si>
  <si>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</si>
  <si>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</si>
  <si>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</si>
  <si>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</si>
  <si>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</si>
  <si>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</si>
  <si>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</si>
  <si>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</si>
  <si>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</si>
  <si>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</si>
  <si>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</si>
  <si>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</si>
  <si>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</si>
  <si>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</si>
  <si>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</si>
  <si>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</si>
  <si>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</si>
  <si>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</si>
  <si>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</si>
  <si>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</si>
  <si>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</si>
  <si>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</si>
  <si>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</si>
  <si>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</si>
  <si>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</si>
  <si>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</si>
  <si>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</si>
  <si>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</si>
  <si>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</si>
  <si>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</si>
  <si>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</si>
  <si>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</si>
  <si>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</si>
  <si>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</si>
  <si>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</si>
  <si>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</si>
  <si>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</si>
  <si>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</si>
  <si>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</si>
  <si>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</si>
  <si>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</si>
  <si>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</si>
  <si>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</si>
  <si>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</si>
  <si>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</si>
  <si>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</si>
  <si>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</si>
  <si>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</si>
  <si>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</si>
  <si>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</si>
  <si>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</si>
  <si>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</si>
  <si>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</si>
  <si>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</si>
  <si>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</si>
  <si>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</si>
  <si>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</si>
  <si>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</si>
  <si>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</si>
  <si>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</si>
  <si>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</si>
  <si>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</si>
  <si>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</si>
  <si>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</si>
  <si>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</si>
  <si>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</si>
  <si>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</si>
  <si>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</si>
  <si>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</si>
  <si>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</si>
  <si>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</si>
  <si>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</si>
  <si>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</si>
  <si>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</si>
  <si>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</si>
  <si>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</si>
  <si>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</si>
  <si>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</si>
  <si>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</si>
  <si>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</si>
  <si>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</si>
  <si>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</si>
  <si>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</si>
  <si>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</si>
  <si>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</si>
  <si>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</si>
  <si>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</si>
  <si>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</si>
  <si>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</si>
  <si>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</si>
  <si>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</si>
  <si>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</si>
  <si>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</si>
  <si>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</si>
  <si>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</si>
  <si>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</si>
  <si>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</si>
  <si>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</si>
  <si>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</si>
  <si>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</si>
  <si>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</si>
  <si>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</si>
  <si>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</si>
  <si>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</si>
  <si>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</si>
  <si>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</si>
  <si>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</si>
  <si>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</si>
  <si>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</si>
  <si>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</si>
  <si>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</si>
  <si>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</si>
  <si>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</si>
  <si>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</si>
  <si>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</si>
  <si>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</si>
  <si>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</si>
  <si>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</si>
  <si>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</si>
  <si>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</si>
  <si>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</si>
  <si>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</si>
  <si>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</si>
  <si>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</si>
  <si>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</si>
  <si>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</si>
  <si>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</si>
  <si>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</si>
  <si>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</si>
  <si>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</si>
  <si>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</si>
  <si>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</si>
  <si>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</si>
  <si>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</si>
  <si>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</si>
  <si>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</si>
  <si>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</si>
  <si>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</si>
  <si>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</si>
  <si>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</si>
  <si>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</si>
  <si>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</si>
  <si>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</si>
  <si>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</si>
  <si>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</si>
  <si>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</si>
  <si>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</si>
  <si>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</si>
  <si>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</si>
  <si>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</si>
  <si>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</si>
  <si>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</si>
  <si>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</si>
  <si>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</si>
  <si>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</si>
  <si>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</si>
  <si>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</si>
  <si>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</si>
  <si>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</si>
  <si>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</si>
  <si>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</si>
  <si>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</si>
  <si>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</si>
  <si>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</si>
  <si>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</si>
  <si>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</si>
  <si>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</si>
  <si>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</si>
  <si>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</si>
  <si>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</si>
  <si>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</si>
  <si>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</si>
  <si>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</si>
  <si>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</si>
  <si>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</si>
  <si>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</si>
  <si>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</si>
  <si>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</si>
  <si>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</si>
  <si>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</si>
  <si>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</si>
  <si>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</si>
  <si>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</si>
  <si>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</si>
  <si>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</si>
  <si>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</si>
  <si>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</si>
  <si>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</si>
  <si>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</si>
  <si>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</si>
  <si>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</si>
  <si>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</si>
  <si>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</si>
  <si>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</si>
  <si>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</si>
  <si>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</si>
  <si>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</si>
  <si>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</si>
  <si>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</si>
  <si>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</si>
  <si>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</si>
  <si>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</si>
  <si>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</si>
  <si>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</si>
  <si>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</si>
  <si>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</si>
  <si>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</si>
  <si>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</si>
  <si>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</si>
  <si>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</si>
  <si>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</si>
  <si>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</si>
  <si>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</si>
  <si>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</si>
  <si>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</si>
  <si>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</si>
  <si>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</si>
  <si>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</si>
  <si>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</si>
  <si>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</si>
  <si>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</si>
  <si>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</si>
  <si>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</si>
  <si>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</si>
  <si>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</si>
  <si>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</si>
  <si>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</si>
  <si>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</si>
  <si>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</si>
  <si>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</si>
  <si>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</si>
  <si>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</si>
  <si>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</si>
  <si>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</si>
  <si>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</si>
  <si>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</si>
  <si>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</si>
  <si>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</si>
  <si>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</si>
  <si>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</si>
  <si>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</si>
  <si>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</si>
  <si>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</si>
  <si>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</si>
  <si>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</si>
  <si>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</si>
  <si>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</si>
  <si>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</si>
  <si>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</si>
  <si>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</si>
  <si>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</si>
  <si>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</si>
  <si>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</si>
  <si>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</si>
  <si>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</si>
  <si>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</si>
  <si>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</si>
  <si>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</si>
  <si>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</si>
  <si>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</si>
  <si>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</si>
  <si>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</si>
  <si>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</si>
  <si>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</si>
  <si>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</si>
  <si>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</si>
  <si>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</si>
  <si>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</si>
  <si>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</si>
  <si>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</si>
  <si>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</si>
  <si>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</si>
  <si>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</si>
  <si>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</si>
  <si>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</si>
  <si>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</si>
  <si>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</si>
  <si>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</si>
  <si>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</si>
  <si>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</si>
  <si>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</si>
  <si>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</si>
  <si>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</si>
  <si>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</si>
  <si>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</si>
  <si>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</si>
  <si>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</si>
  <si>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</si>
  <si>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</si>
  <si>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</si>
  <si>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</si>
  <si>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</si>
  <si>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</si>
  <si>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</si>
  <si>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</si>
  <si>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</si>
  <si>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</si>
  <si>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</si>
  <si>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</si>
  <si>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</si>
  <si>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</si>
  <si>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</si>
  <si>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</si>
  <si>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</si>
  <si>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</si>
  <si>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</si>
  <si>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</si>
  <si>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</si>
  <si>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</si>
  <si>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</si>
  <si>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</si>
  <si>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</si>
  <si>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</si>
  <si>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</si>
  <si>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</si>
  <si>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</si>
  <si>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</si>
  <si>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</si>
  <si>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</si>
  <si>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</si>
  <si>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</si>
  <si>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</si>
  <si>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</si>
  <si>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</si>
  <si>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</si>
  <si>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</si>
  <si>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</si>
  <si>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</si>
  <si>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</si>
  <si>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</si>
  <si>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</si>
  <si>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</si>
  <si>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</si>
  <si>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</si>
  <si>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</si>
  <si>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</si>
  <si>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</si>
  <si>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</si>
  <si>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</si>
  <si>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</si>
  <si>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</si>
  <si>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</si>
  <si>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</si>
  <si>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</si>
  <si>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</si>
  <si>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</si>
  <si>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</si>
  <si>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</si>
  <si>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</si>
  <si>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</si>
  <si>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</si>
  <si>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</si>
  <si>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</si>
  <si>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</si>
  <si>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</si>
  <si>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</si>
  <si>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</si>
  <si>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</si>
  <si>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</si>
  <si>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</si>
  <si>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</si>
  <si>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</si>
  <si>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</si>
  <si>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</si>
  <si>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</si>
  <si>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</si>
  <si>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</si>
  <si>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</si>
  <si>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</si>
  <si>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</si>
  <si>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</si>
  <si>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</si>
  <si>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</si>
  <si>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</si>
  <si>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</si>
  <si>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</si>
  <si>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</si>
  <si>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</si>
  <si>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</si>
  <si>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</si>
  <si>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</si>
  <si>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</si>
  <si>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</si>
  <si>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</si>
  <si>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</si>
  <si>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</si>
  <si>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</si>
  <si>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</si>
  <si>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</si>
  <si>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</si>
  <si>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</si>
  <si>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</si>
  <si>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</si>
  <si>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</si>
  <si>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</si>
  <si>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</si>
  <si>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</si>
  <si>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</si>
  <si>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</si>
  <si>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</si>
  <si>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</si>
  <si>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</si>
  <si>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</si>
  <si>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</si>
  <si>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</si>
  <si>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</si>
  <si>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</si>
  <si>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</si>
  <si>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</si>
  <si>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</si>
  <si>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</si>
  <si>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</si>
  <si>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</si>
  <si>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</si>
  <si>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</si>
  <si>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</si>
  <si>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</si>
  <si>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</si>
  <si>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</si>
  <si>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</si>
  <si>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</si>
  <si>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</si>
  <si>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</si>
  <si>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</si>
  <si>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</si>
  <si>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</si>
  <si>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</si>
  <si>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</si>
  <si>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</si>
  <si>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</si>
  <si>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</si>
  <si>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</si>
  <si>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</si>
  <si>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</si>
  <si>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</si>
  <si>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</si>
  <si>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</si>
  <si>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</si>
  <si>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</si>
  <si>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</si>
  <si>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</si>
  <si>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</si>
  <si>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</si>
  <si>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</si>
  <si>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</si>
  <si>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</si>
  <si>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</si>
  <si>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</si>
  <si>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</si>
  <si>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</si>
  <si>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</si>
  <si>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</si>
  <si>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</si>
  <si>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</si>
  <si>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</si>
  <si>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</si>
  <si>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</si>
  <si>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</si>
  <si>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</si>
  <si>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</si>
  <si>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</si>
  <si>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</si>
  <si>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</si>
  <si>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</si>
  <si>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</si>
  <si>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</si>
  <si>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</si>
  <si>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</si>
  <si>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</si>
  <si>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</si>
  <si>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</si>
  <si>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</si>
  <si>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</si>
  <si>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</si>
  <si>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</si>
  <si>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</si>
  <si>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</si>
  <si>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</si>
  <si>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</si>
  <si>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</si>
  <si>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</si>
  <si>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</si>
  <si>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</si>
  <si>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</si>
  <si>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</si>
  <si>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</si>
  <si>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</si>
  <si>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</si>
  <si>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</si>
  <si>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</si>
  <si>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</si>
  <si>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</si>
  <si>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</si>
  <si>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</si>
  <si>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</si>
  <si>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</si>
  <si>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</si>
  <si>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</si>
  <si>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</si>
  <si>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</si>
  <si>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</si>
  <si>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</si>
  <si>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</si>
  <si>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</si>
  <si>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</si>
  <si>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</si>
  <si>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</si>
  <si>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</si>
  <si>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</si>
  <si>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</si>
  <si>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</si>
  <si>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</si>
  <si>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</si>
  <si>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</si>
  <si>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</si>
  <si>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</si>
  <si>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</si>
  <si>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</si>
  <si>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</si>
  <si>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</si>
  <si>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</si>
  <si>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</si>
  <si>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</si>
  <si>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</si>
  <si>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</si>
  <si>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</si>
  <si>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</si>
  <si>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</si>
  <si>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</si>
  <si>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</si>
  <si>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</si>
  <si>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</si>
  <si>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</si>
  <si>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</si>
  <si>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</si>
  <si>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</si>
  <si>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</si>
  <si>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</si>
  <si>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</si>
  <si>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</si>
  <si>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</si>
  <si>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</si>
  <si>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</si>
  <si>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</si>
  <si>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</si>
  <si>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</si>
  <si>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</si>
  <si>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</si>
  <si>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</si>
  <si>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</si>
  <si>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</si>
  <si>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</si>
  <si>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</si>
  <si>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</si>
  <si>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</si>
  <si>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</si>
  <si>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</si>
  <si>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</si>
  <si>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</si>
  <si>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</si>
  <si>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</si>
  <si>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</si>
  <si>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</si>
  <si>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</si>
  <si>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</si>
  <si>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</si>
  <si>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</si>
  <si>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</si>
  <si>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</si>
  <si>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</si>
  <si>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</si>
  <si>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</si>
  <si>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</si>
  <si>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</si>
  <si>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</si>
  <si>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</si>
  <si>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</si>
  <si>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</si>
  <si>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</si>
  <si>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</si>
  <si>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</si>
  <si>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</si>
  <si>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</si>
  <si>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</si>
  <si>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</si>
  <si>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</si>
  <si>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</si>
  <si>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</si>
  <si>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</si>
  <si>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</si>
  <si>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</si>
  <si>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</si>
  <si>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</si>
  <si>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</si>
  <si>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</si>
  <si>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</si>
  <si>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</si>
  <si>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</si>
  <si>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</si>
  <si>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</si>
  <si>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</si>
  <si>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</si>
  <si>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</si>
  <si>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</si>
  <si>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</si>
  <si>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</si>
  <si>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</si>
  <si>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</si>
  <si>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</si>
  <si>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</si>
  <si>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</si>
  <si>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</si>
  <si>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</si>
  <si>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</si>
  <si>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</si>
  <si>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</si>
  <si>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</si>
  <si>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</si>
  <si>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</si>
  <si>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</si>
  <si>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</si>
  <si>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</si>
  <si>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</si>
  <si>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</si>
  <si>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</si>
  <si>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</si>
  <si>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</si>
  <si>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</si>
  <si>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</si>
  <si>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</si>
  <si>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</si>
  <si>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</si>
  <si>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</si>
  <si>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</si>
  <si>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</si>
  <si>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</si>
  <si>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</si>
  <si>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</si>
  <si>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</si>
  <si>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</si>
  <si>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</si>
  <si>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</si>
  <si>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</si>
  <si>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</si>
  <si>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</si>
  <si>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</si>
  <si>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</si>
  <si>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</si>
  <si>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</si>
  <si>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</si>
  <si>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</si>
  <si>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</si>
  <si>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</si>
  <si>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</si>
  <si>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</si>
  <si>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</si>
  <si>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</si>
  <si>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</si>
  <si>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</si>
  <si>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</si>
  <si>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</si>
  <si>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</si>
  <si>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</si>
  <si>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</si>
  <si>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</si>
  <si>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</si>
  <si>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</si>
  <si>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</si>
  <si>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</si>
  <si>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</si>
  <si>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</si>
  <si>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</si>
  <si>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</si>
  <si>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</si>
  <si>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</si>
  <si>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</si>
  <si>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</si>
  <si>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</si>
  <si>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</si>
  <si>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</si>
  <si>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</si>
  <si>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</si>
  <si>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</si>
  <si>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</si>
  <si>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</si>
  <si>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</si>
  <si>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</si>
  <si>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</si>
  <si>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</si>
  <si>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</si>
  <si>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</si>
  <si>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</si>
  <si>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</si>
  <si>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</si>
  <si>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</si>
  <si>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</si>
  <si>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</si>
  <si>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</si>
  <si>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</si>
  <si>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</si>
  <si>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</si>
  <si>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</si>
  <si>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</si>
  <si>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</si>
  <si>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</si>
  <si>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</si>
  <si>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</si>
  <si>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</si>
  <si>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</si>
  <si>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</si>
  <si>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</si>
  <si>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</si>
  <si>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</si>
  <si>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</si>
  <si>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</si>
  <si>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</si>
  <si>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</si>
  <si>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</si>
  <si>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</si>
  <si>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</si>
  <si>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</si>
  <si>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</si>
  <si>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</si>
  <si>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</si>
  <si>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</si>
  <si>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</si>
  <si>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</si>
  <si>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</si>
  <si>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</si>
  <si>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</si>
  <si>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</si>
  <si>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</si>
  <si>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</si>
  <si>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</si>
  <si>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</si>
  <si>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</si>
  <si>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</si>
  <si>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</si>
  <si>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</si>
  <si>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</si>
  <si>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</si>
  <si>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</si>
  <si>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</si>
  <si>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</si>
  <si>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</si>
  <si>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</si>
  <si>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</si>
  <si>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</si>
  <si>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</si>
  <si>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</si>
  <si>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</si>
  <si>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</si>
  <si>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</si>
  <si>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</si>
  <si>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</si>
  <si>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</si>
  <si>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</si>
  <si>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</si>
  <si>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</si>
  <si>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</si>
  <si>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</si>
  <si>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</si>
  <si>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</si>
  <si>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</si>
  <si>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</si>
  <si>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</si>
  <si>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</si>
  <si>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</si>
  <si>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</si>
  <si>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</si>
  <si>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</si>
  <si>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</si>
  <si>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</si>
  <si>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</si>
  <si>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</si>
  <si>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</si>
  <si>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</si>
  <si>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</si>
  <si>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</si>
  <si>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</si>
  <si>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</si>
  <si>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</si>
  <si>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</si>
  <si>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</si>
  <si>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</si>
  <si>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</si>
  <si>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</si>
  <si>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</si>
  <si>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</si>
  <si>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</si>
  <si>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</si>
  <si>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</si>
  <si>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</si>
  <si>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</si>
  <si>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</si>
  <si>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</si>
  <si>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</si>
  <si>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</si>
  <si>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</si>
  <si>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</si>
  <si>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</si>
  <si>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</si>
  <si>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</si>
  <si>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</si>
  <si>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</si>
  <si>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</si>
  <si>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</si>
  <si>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</si>
  <si>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</si>
  <si>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</si>
  <si>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</si>
  <si>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</si>
  <si>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</si>
  <si>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</si>
  <si>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</si>
  <si>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</si>
  <si>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</si>
  <si>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</si>
  <si>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</si>
  <si>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</si>
  <si>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</si>
  <si>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</si>
  <si>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</si>
  <si>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</si>
  <si>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</si>
  <si>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</si>
  <si>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</si>
  <si>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</si>
  <si>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</si>
  <si>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</si>
  <si>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</si>
  <si>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</si>
  <si>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</si>
  <si>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</si>
  <si>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</si>
  <si>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</si>
  <si>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</si>
  <si>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</si>
  <si>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</si>
  <si>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</si>
  <si>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</si>
  <si>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</si>
  <si>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</si>
  <si>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</si>
  <si>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</si>
  <si>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</si>
  <si>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</si>
  <si>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</si>
  <si>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</si>
  <si>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</si>
  <si>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</si>
  <si>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</si>
  <si>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</si>
  <si>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</si>
  <si>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</si>
  <si>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</si>
  <si>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</si>
  <si>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</si>
  <si>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</si>
  <si>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</si>
  <si>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</si>
  <si>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</si>
  <si>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</si>
  <si>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</si>
  <si>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</si>
  <si>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</si>
  <si>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</si>
  <si>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</si>
  <si>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</si>
  <si>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</si>
  <si>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</si>
  <si>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</si>
  <si>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</si>
  <si>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</si>
  <si>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</si>
  <si>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</si>
  <si>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</si>
  <si>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</si>
  <si>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</si>
  <si>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</si>
  <si>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</si>
  <si>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</si>
  <si>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</si>
  <si>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</si>
  <si>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</si>
  <si>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</si>
  <si>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</si>
  <si>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</si>
  <si>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</si>
  <si>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</si>
  <si>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</si>
  <si>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</si>
  <si>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</si>
  <si>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</si>
  <si>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</si>
  <si>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</si>
  <si>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</si>
  <si>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</si>
  <si>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</si>
  <si>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</si>
  <si>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</si>
  <si>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</si>
  <si>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</si>
  <si>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</si>
  <si>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</si>
  <si>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</si>
  <si>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</si>
  <si>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</si>
  <si>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</si>
  <si>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</si>
  <si>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</si>
  <si>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</si>
  <si>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</si>
  <si>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</si>
  <si>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</si>
  <si>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</si>
  <si>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</si>
  <si>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</si>
  <si>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</si>
  <si>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</si>
  <si>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</si>
  <si>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</si>
  <si>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</si>
  <si>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</si>
  <si>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</si>
  <si>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</si>
  <si>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</si>
  <si>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</si>
  <si>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</si>
  <si>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</si>
  <si>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</si>
  <si>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</si>
  <si>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</si>
  <si>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</si>
  <si>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</si>
  <si>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</si>
  <si>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</si>
  <si>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</si>
  <si>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</si>
  <si>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</si>
  <si>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</si>
  <si>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</si>
  <si>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</si>
  <si>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</si>
  <si>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</si>
  <si>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</si>
  <si>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</si>
  <si>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</si>
  <si>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</si>
  <si>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</si>
  <si>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</si>
  <si>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</si>
  <si>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</si>
  <si>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</si>
  <si>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</si>
  <si>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</si>
  <si>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</si>
  <si>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</si>
  <si>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</si>
  <si>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</si>
  <si>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</si>
  <si>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</si>
  <si>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</si>
  <si>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</si>
  <si>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</si>
  <si>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</si>
  <si>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</si>
  <si>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</si>
  <si>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</si>
  <si>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</si>
  <si>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</si>
  <si>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</si>
  <si>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</si>
  <si>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</si>
  <si>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</si>
  <si>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</si>
  <si>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</si>
  <si>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</si>
  <si>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</si>
  <si>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</si>
  <si>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</si>
  <si>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</si>
  <si>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</si>
  <si>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</si>
  <si>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</si>
  <si>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</si>
  <si>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</si>
  <si>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</si>
  <si>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</si>
  <si>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</si>
  <si>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</si>
  <si>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</si>
  <si>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</si>
  <si>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</si>
  <si>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</si>
  <si>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</si>
  <si>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</si>
  <si>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</si>
  <si>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</si>
  <si>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</si>
  <si>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</si>
  <si>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</si>
  <si>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</si>
  <si>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</si>
  <si>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</si>
  <si>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</si>
  <si>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</si>
  <si>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</si>
  <si>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</si>
  <si>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</si>
  <si>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</si>
  <si>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</si>
  <si>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</si>
  <si>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</si>
  <si>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</si>
  <si>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</si>
  <si>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</si>
  <si>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</si>
  <si>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</si>
  <si>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</si>
  <si>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</si>
  <si>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</si>
  <si>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</si>
  <si>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</si>
  <si>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</si>
  <si>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</si>
  <si>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</si>
  <si>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</si>
  <si>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</si>
  <si>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</si>
  <si>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</si>
  <si>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</si>
  <si>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</si>
  <si>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</si>
  <si>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</si>
  <si>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</si>
  <si>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</si>
  <si>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</si>
  <si>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</si>
  <si>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</si>
  <si>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</si>
  <si>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</si>
  <si>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</si>
  <si>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</si>
  <si>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</si>
  <si>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</si>
  <si>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</si>
  <si>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</si>
  <si>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</si>
  <si>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</si>
  <si>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</si>
  <si>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</si>
  <si>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</si>
  <si>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</si>
  <si>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</si>
  <si>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</si>
  <si>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</si>
  <si>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</si>
  <si>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</si>
  <si>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</si>
  <si>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</si>
  <si>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</si>
  <si>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</si>
  <si>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</si>
  <si>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</si>
  <si>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</si>
  <si>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</si>
  <si>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</si>
  <si>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</si>
  <si>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</si>
  <si>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</si>
  <si>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</si>
  <si>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</si>
  <si>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</si>
  <si>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</si>
  <si>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</si>
  <si>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</si>
  <si>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</si>
  <si>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</si>
  <si>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</si>
  <si>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</si>
  <si>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</si>
  <si>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</si>
  <si>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</si>
  <si>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</si>
  <si>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</si>
  <si>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</si>
  <si>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</si>
  <si>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</si>
  <si>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</si>
  <si>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</si>
  <si>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</si>
  <si>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</si>
  <si>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</si>
  <si>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</si>
  <si>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</si>
  <si>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</si>
  <si>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</si>
  <si>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</si>
  <si>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</si>
  <si>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</si>
  <si>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</si>
  <si>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</si>
  <si>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</si>
  <si>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</si>
  <si>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</si>
  <si>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</si>
  <si>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</si>
  <si>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</si>
  <si>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</si>
  <si>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</si>
  <si>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</si>
  <si>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</si>
  <si>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</si>
  <si>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</si>
  <si>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</si>
  <si>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</si>
  <si>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</si>
  <si>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</si>
  <si>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</si>
  <si>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</si>
  <si>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</si>
  <si>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</si>
  <si>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</si>
  <si>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</si>
  <si>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</si>
  <si>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</si>
  <si>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</si>
  <si>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</si>
  <si>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</si>
  <si>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</si>
  <si>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</si>
  <si>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</si>
  <si>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</si>
  <si>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</si>
  <si>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</si>
  <si>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</si>
  <si>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</si>
  <si>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</si>
  <si>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</si>
  <si>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</si>
  <si>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</si>
  <si>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</si>
  <si>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</si>
  <si>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</si>
  <si>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</si>
  <si>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</si>
  <si>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</si>
  <si>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</si>
  <si>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</si>
  <si>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</si>
  <si>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</si>
  <si>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</si>
  <si>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</si>
  <si>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</si>
  <si>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</si>
  <si>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</si>
  <si>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</si>
  <si>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</si>
  <si>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</si>
  <si>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</si>
  <si>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</si>
  <si>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</si>
  <si>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</si>
  <si>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</si>
  <si>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</si>
  <si>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</si>
  <si>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</si>
  <si>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</si>
  <si>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</si>
  <si>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</si>
  <si>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</si>
  <si>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</si>
  <si>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</si>
  <si>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</si>
  <si>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</si>
  <si>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</si>
  <si>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</si>
  <si>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</si>
  <si>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</si>
  <si>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</si>
  <si>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</si>
  <si>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</si>
  <si>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</si>
  <si>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</si>
  <si>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</si>
  <si>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</si>
  <si>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</si>
  <si>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</si>
  <si>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</si>
  <si>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</si>
  <si>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</si>
  <si>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</si>
  <si>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</si>
  <si>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</si>
  <si>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</si>
  <si>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</si>
  <si>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</si>
  <si>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</si>
  <si>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</si>
  <si>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</si>
  <si>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</si>
  <si>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</si>
  <si>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</si>
  <si>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</si>
  <si>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</si>
  <si>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</si>
  <si>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</si>
  <si>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</si>
  <si>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</si>
  <si>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</si>
  <si>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</si>
  <si>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</si>
  <si>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</si>
  <si>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</si>
  <si>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</si>
  <si>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</si>
  <si>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</si>
  <si>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</si>
  <si>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</si>
  <si>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</si>
  <si>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</si>
  <si>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</si>
  <si>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</si>
  <si>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</si>
  <si>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</si>
  <si>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</si>
  <si>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</si>
  <si>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</si>
  <si>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</si>
  <si>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</si>
  <si>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</si>
  <si>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</si>
  <si>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</si>
  <si>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</si>
  <si>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</si>
  <si>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</si>
  <si>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</si>
  <si>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</si>
  <si>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</si>
  <si>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</si>
  <si>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</si>
  <si>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</si>
  <si>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</si>
  <si>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</si>
  <si>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</si>
  <si>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</si>
  <si>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</si>
  <si>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</si>
  <si>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</si>
  <si>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</si>
  <si>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</si>
  <si>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</si>
  <si>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</si>
  <si>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</si>
  <si>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</si>
  <si>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</si>
  <si>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</si>
  <si>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</si>
  <si>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</si>
  <si>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</si>
  <si>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</si>
  <si>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</si>
  <si>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</si>
  <si>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</si>
  <si>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</si>
  <si>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</si>
  <si>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</si>
  <si>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</si>
  <si>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</si>
  <si>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</si>
  <si>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</si>
  <si>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</si>
  <si>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</si>
  <si>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</si>
  <si>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</si>
  <si>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</si>
  <si>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</si>
  <si>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</si>
  <si>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</si>
  <si>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</si>
  <si>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</si>
  <si>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</si>
  <si>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</si>
  <si>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</si>
  <si>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</si>
  <si>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</si>
  <si>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</si>
  <si>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</si>
  <si>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</si>
  <si>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</si>
  <si>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</si>
  <si>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</si>
  <si>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</si>
  <si>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</si>
  <si>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</si>
  <si>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</si>
  <si>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</si>
  <si>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</si>
  <si>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</si>
  <si>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</si>
  <si>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</si>
  <si>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</si>
  <si>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</si>
  <si>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</si>
  <si>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</si>
  <si>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</si>
  <si>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</si>
  <si>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</si>
  <si>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</si>
  <si>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</si>
  <si>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</si>
  <si>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</si>
  <si>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</si>
  <si>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</si>
  <si>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</si>
  <si>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</si>
  <si>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</si>
  <si>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</si>
  <si>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</si>
  <si>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</si>
  <si>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</si>
  <si>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</si>
  <si>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</si>
  <si>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</si>
  <si>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</si>
  <si>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</si>
  <si>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</si>
  <si>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</si>
  <si>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</si>
  <si>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</si>
  <si>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</si>
  <si>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</si>
  <si>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</si>
  <si>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</si>
  <si>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</si>
  <si>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</si>
  <si>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</si>
  <si>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</si>
  <si>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</si>
  <si>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</si>
  <si>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</si>
  <si>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</si>
  <si>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</si>
  <si>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</si>
  <si>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</si>
  <si>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</si>
  <si>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</si>
  <si>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</si>
  <si>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</si>
  <si>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</si>
  <si>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</si>
  <si>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</si>
  <si>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</si>
  <si>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</si>
  <si>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</si>
  <si>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</si>
  <si>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</si>
  <si>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</si>
  <si>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</si>
  <si>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</si>
  <si>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</si>
  <si>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</si>
  <si>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</si>
  <si>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</si>
  <si>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</si>
  <si>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</si>
  <si>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</si>
  <si>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</si>
  <si>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</si>
  <si>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</si>
  <si>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</si>
  <si>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</si>
  <si>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</si>
  <si>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</si>
  <si>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</si>
  <si>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</si>
  <si>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</si>
  <si>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</si>
  <si>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</si>
  <si>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</si>
  <si>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</si>
  <si>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</si>
  <si>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</si>
  <si>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</si>
  <si>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</si>
  <si>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</si>
  <si>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</si>
  <si>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</si>
  <si>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</si>
  <si>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</si>
  <si>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</si>
  <si>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</si>
  <si>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</si>
  <si>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</si>
  <si>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</si>
  <si>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</si>
  <si>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</si>
  <si>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</si>
  <si>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</si>
  <si>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</si>
  <si>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</si>
  <si>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</si>
  <si>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</si>
  <si>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</si>
  <si>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</si>
  <si>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</si>
  <si>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</si>
  <si>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</si>
  <si>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</si>
  <si>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</si>
  <si>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</si>
  <si>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</si>
  <si>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</si>
  <si>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</si>
  <si>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</si>
  <si>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</si>
  <si>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</si>
  <si>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</si>
  <si>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</si>
  <si>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</si>
  <si>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</si>
  <si>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</si>
  <si>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</si>
  <si>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</si>
  <si>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</si>
  <si>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</si>
  <si>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</si>
  <si>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</si>
  <si>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</si>
  <si>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</si>
  <si>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</si>
  <si>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</si>
  <si>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</si>
  <si>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</si>
  <si>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</si>
  <si>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</si>
  <si>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</si>
  <si>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</si>
  <si>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</si>
  <si>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</si>
  <si>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</si>
  <si>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</si>
  <si>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</si>
  <si>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</si>
  <si>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</si>
  <si>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</si>
  <si>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</si>
  <si>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</si>
  <si>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</si>
  <si>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</si>
  <si>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</si>
  <si>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</si>
  <si>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</si>
  <si>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</si>
  <si>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</si>
  <si>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</si>
  <si>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</si>
  <si>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</si>
  <si>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</si>
  <si>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</si>
  <si>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</si>
  <si>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</si>
  <si>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</si>
  <si>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</si>
  <si>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</si>
  <si>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</si>
  <si>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</si>
  <si>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</si>
  <si>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</si>
  <si>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</si>
  <si>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</si>
  <si>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</si>
  <si>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</si>
  <si>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</si>
  <si>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</si>
  <si>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</si>
  <si>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</si>
  <si>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</si>
  <si>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</si>
  <si>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</si>
  <si>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</si>
  <si>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</si>
  <si>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</si>
  <si>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</si>
  <si>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</si>
  <si>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</si>
  <si>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</si>
  <si>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</si>
  <si>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</si>
  <si>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</si>
  <si>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</si>
  <si>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</si>
  <si>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</si>
  <si>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</si>
  <si>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</si>
  <si>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</si>
  <si>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</si>
  <si>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</si>
  <si>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</si>
  <si>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</si>
  <si>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</si>
  <si>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</si>
  <si>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</si>
  <si>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</si>
  <si>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</si>
  <si>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</si>
  <si>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</si>
  <si>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</si>
  <si>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</si>
  <si>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</si>
  <si>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</si>
  <si>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</si>
  <si>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</si>
  <si>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</si>
  <si>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</si>
  <si>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</si>
  <si>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</si>
  <si>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</si>
  <si>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</si>
  <si>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</si>
  <si>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</si>
  <si>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</si>
  <si>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</si>
  <si>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</si>
  <si>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</si>
  <si>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</si>
  <si>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</si>
  <si>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</si>
  <si>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</si>
  <si>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</si>
  <si>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</si>
  <si>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</si>
  <si>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</si>
  <si>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</si>
  <si>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</si>
  <si>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</si>
  <si>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</si>
  <si>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</si>
  <si>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</si>
  <si>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</si>
  <si>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</si>
  <si>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</si>
  <si>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</si>
  <si>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</si>
  <si>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</si>
  <si>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</si>
  <si>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</si>
  <si>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</si>
  <si>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</si>
  <si>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</si>
  <si>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</si>
  <si>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</si>
  <si>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</si>
  <si>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</si>
  <si>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</si>
  <si>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</si>
  <si>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</si>
  <si>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</si>
  <si>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</si>
  <si>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</si>
  <si>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</si>
  <si>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</si>
  <si>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</si>
  <si>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</si>
  <si>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</si>
  <si>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</si>
  <si>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</si>
  <si>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</si>
  <si>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</si>
  <si>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</si>
  <si>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</si>
  <si>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</si>
  <si>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</si>
  <si>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</si>
  <si>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</si>
  <si>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</si>
  <si>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</si>
  <si>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</si>
  <si>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</si>
  <si>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</si>
  <si>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</si>
  <si>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</si>
  <si>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</si>
  <si>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</si>
  <si>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</si>
  <si>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</si>
  <si>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</si>
  <si>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</si>
  <si>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</si>
  <si>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</si>
  <si>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</si>
  <si>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</si>
  <si>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</si>
  <si>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</si>
  <si>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</si>
  <si>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</si>
  <si>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</si>
  <si>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</si>
  <si>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</si>
  <si>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</si>
  <si>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</si>
  <si>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</si>
  <si>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</si>
  <si>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</si>
  <si>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</si>
  <si>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</si>
  <si>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</si>
  <si>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</si>
  <si>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</si>
  <si>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</si>
  <si>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</si>
  <si>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</si>
  <si>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</si>
  <si>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</si>
  <si>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</si>
  <si>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</si>
  <si>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</si>
  <si>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</si>
  <si>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</si>
  <si>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</si>
  <si>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</si>
  <si>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</si>
  <si>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</si>
  <si>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</si>
  <si>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</si>
  <si>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</si>
  <si>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</si>
  <si>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</si>
  <si>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</si>
  <si>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</si>
  <si>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</si>
  <si>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</si>
  <si>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</si>
  <si>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</si>
  <si>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</si>
  <si>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</si>
  <si>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</si>
  <si>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</si>
  <si>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</si>
  <si>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</si>
  <si>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</si>
  <si>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</si>
  <si>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</si>
  <si>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</si>
  <si>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</si>
  <si>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</si>
  <si>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</si>
  <si>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</si>
  <si>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</si>
  <si>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</si>
  <si>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</si>
  <si>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</si>
  <si>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</si>
  <si>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</si>
  <si>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</si>
  <si>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</si>
  <si>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</si>
  <si>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</si>
  <si>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</si>
  <si>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</si>
  <si>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</si>
  <si>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</si>
  <si>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</si>
  <si>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</si>
  <si>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</si>
  <si>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</si>
  <si>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</si>
  <si>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</si>
  <si>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</si>
  <si>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</si>
  <si>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</si>
  <si>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</si>
  <si>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</si>
  <si>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</si>
  <si>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</si>
  <si>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</si>
  <si>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</si>
  <si>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</si>
  <si>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</si>
  <si>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</si>
  <si>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</si>
  <si>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</si>
  <si>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</si>
  <si>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</si>
  <si>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</si>
  <si>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</si>
  <si>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</si>
  <si>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</si>
  <si>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</si>
  <si>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</si>
  <si>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</si>
  <si>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</si>
  <si>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</si>
  <si>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</si>
  <si>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</si>
  <si>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</si>
  <si>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</si>
  <si>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</si>
  <si>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</si>
  <si>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</si>
  <si>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</si>
  <si>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</si>
  <si>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</si>
  <si>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</si>
  <si>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</si>
  <si>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</si>
  <si>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</si>
  <si>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</si>
  <si>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</si>
  <si>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</si>
  <si>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</si>
  <si>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</si>
  <si>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</si>
  <si>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</si>
  <si>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</si>
  <si>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</si>
  <si>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</si>
  <si>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</si>
  <si>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</si>
  <si>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</si>
  <si>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</si>
  <si>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</si>
  <si>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</si>
  <si>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</si>
  <si>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</si>
  <si>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</si>
  <si>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</si>
  <si>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</si>
  <si>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</si>
  <si>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</si>
  <si>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</si>
  <si>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</si>
  <si>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</si>
  <si>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</si>
  <si>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</si>
  <si>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</si>
  <si>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</si>
  <si>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</si>
  <si>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</si>
  <si>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</si>
  <si>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</si>
  <si>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</si>
  <si>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</si>
  <si>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</si>
  <si>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</si>
  <si>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</si>
  <si>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</si>
  <si>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</si>
  <si>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</si>
  <si>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</si>
  <si>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</si>
  <si>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</si>
  <si>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</si>
  <si>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</si>
  <si>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</si>
  <si>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</si>
  <si>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</si>
  <si>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</si>
  <si>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</si>
  <si>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</si>
  <si>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</si>
  <si>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</si>
  <si>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</si>
  <si>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</si>
  <si>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</si>
  <si>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</si>
  <si>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</si>
  <si>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</si>
  <si>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</si>
  <si>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</si>
  <si>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</si>
  <si>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</si>
  <si>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</si>
  <si>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</si>
  <si>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</si>
  <si>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</si>
  <si>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</si>
  <si>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</si>
  <si>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</si>
  <si>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</si>
  <si>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</si>
  <si>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</si>
  <si>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</si>
  <si>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</si>
  <si>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</si>
  <si>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</si>
  <si>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</si>
  <si>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</si>
  <si>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</si>
  <si>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</si>
  <si>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</si>
  <si>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</si>
  <si>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</si>
  <si>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</si>
  <si>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</si>
  <si>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</si>
  <si>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</si>
  <si>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</si>
  <si>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</si>
  <si>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</si>
  <si>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</si>
  <si>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</si>
  <si>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</si>
  <si>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</si>
  <si>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</si>
  <si>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</si>
  <si>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</si>
  <si>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</si>
  <si>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</si>
  <si>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</si>
  <si>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</si>
  <si>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</si>
  <si>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</si>
  <si>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</si>
  <si>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</si>
  <si>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</si>
  <si>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</si>
  <si>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</si>
  <si>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</si>
  <si>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</si>
  <si>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</si>
  <si>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</si>
  <si>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</si>
  <si>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</si>
  <si>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</si>
  <si>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</si>
  <si>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</si>
  <si>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</si>
  <si>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</si>
  <si>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</si>
  <si>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</si>
  <si>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</si>
  <si>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</si>
  <si>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</si>
  <si>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</si>
  <si>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</si>
  <si>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</si>
  <si>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</si>
  <si>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</si>
  <si>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</si>
  <si>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</si>
  <si>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</si>
  <si>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</si>
  <si>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</si>
  <si>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</si>
  <si>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</si>
  <si>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</si>
  <si>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</si>
  <si>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</si>
  <si>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</si>
  <si>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</si>
  <si>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</si>
  <si>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</si>
  <si>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</si>
  <si>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</si>
  <si>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</si>
  <si>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</si>
  <si>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</si>
  <si>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</si>
  <si>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</si>
  <si>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</si>
  <si>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</si>
  <si>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</si>
  <si>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</si>
  <si>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</si>
  <si>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</si>
  <si>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</si>
  <si>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</si>
  <si>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</si>
  <si>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</si>
  <si>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</si>
  <si>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</si>
  <si>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</si>
  <si>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</si>
  <si>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</si>
  <si>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</si>
  <si>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</si>
  <si>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</si>
  <si>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</si>
  <si>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</si>
  <si>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</si>
  <si>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</si>
  <si>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</si>
  <si>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</si>
  <si>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</si>
  <si>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</si>
  <si>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</si>
  <si>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</si>
  <si>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</si>
  <si>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</si>
  <si>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</si>
  <si>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</si>
  <si>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</si>
  <si>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</si>
  <si>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</si>
  <si>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</si>
  <si>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</si>
  <si>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</si>
  <si>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</si>
  <si>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</si>
  <si>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</si>
  <si>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</si>
  <si>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</si>
  <si>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</si>
  <si>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</si>
  <si>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</si>
  <si>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</si>
  <si>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</si>
  <si>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</si>
  <si>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</si>
  <si>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</si>
  <si>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</si>
  <si>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</si>
  <si>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</si>
  <si>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</si>
  <si>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</si>
  <si>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</si>
  <si>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</si>
  <si>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</si>
  <si>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</si>
  <si>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</si>
  <si>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</si>
  <si>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</si>
  <si>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</si>
  <si>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</si>
  <si>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</si>
  <si>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</si>
  <si>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</si>
  <si>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</si>
  <si>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</si>
  <si>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</si>
  <si>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</si>
  <si>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</si>
  <si>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</si>
  <si>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</si>
  <si>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</si>
  <si>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</si>
  <si>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</si>
  <si>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</si>
  <si>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</si>
  <si>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</si>
  <si>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</si>
  <si>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</si>
  <si>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</si>
  <si>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</si>
  <si>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</si>
  <si>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</si>
  <si>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</si>
  <si>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</si>
  <si>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</si>
  <si>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</si>
  <si>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</si>
  <si>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</si>
  <si>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</si>
  <si>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</si>
  <si>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</si>
  <si>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</si>
  <si>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</si>
  <si>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</si>
  <si>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</si>
  <si>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</si>
  <si>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</si>
  <si>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</si>
  <si>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</si>
  <si>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</si>
  <si>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</si>
  <si>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</si>
  <si>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</si>
  <si>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</si>
  <si>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</si>
  <si>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</si>
  <si>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</si>
  <si>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</si>
  <si>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</si>
  <si>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</si>
  <si>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</si>
  <si>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</si>
  <si>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</si>
  <si>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</si>
  <si>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</si>
  <si>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</si>
  <si>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</si>
  <si>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</si>
  <si>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</si>
  <si>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</si>
  <si>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</si>
  <si>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</si>
  <si>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</si>
  <si>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</si>
  <si>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</si>
  <si>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</si>
  <si>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</si>
  <si>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</si>
  <si>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</si>
  <si>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</si>
  <si>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</si>
  <si>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</si>
  <si>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</si>
  <si>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</si>
  <si>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</si>
  <si>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</si>
  <si>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</si>
  <si>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</si>
  <si>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</si>
  <si>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</si>
  <si>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</si>
  <si>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</si>
  <si>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</si>
  <si>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</si>
  <si>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</si>
  <si>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</si>
  <si>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</si>
  <si>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</si>
  <si>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</si>
  <si>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</si>
  <si>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</si>
  <si>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</si>
  <si>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</si>
  <si>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</si>
  <si>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</si>
  <si>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</si>
  <si>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</si>
  <si>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</si>
  <si>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</si>
  <si>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</si>
  <si>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</si>
  <si>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</si>
  <si>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</si>
  <si>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</si>
  <si>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</si>
  <si>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</si>
  <si>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</si>
  <si>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</si>
  <si>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</si>
  <si>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</si>
  <si>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</si>
  <si>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</si>
  <si>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</si>
  <si>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</si>
  <si>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</si>
  <si>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</si>
  <si>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</si>
  <si>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</si>
  <si>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</si>
  <si>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</si>
  <si>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</si>
  <si>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</si>
  <si>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</si>
  <si>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</si>
  <si>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</si>
  <si>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</si>
  <si>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</si>
  <si>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</si>
  <si>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</si>
  <si>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</si>
  <si>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</si>
  <si>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</si>
  <si>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</si>
  <si>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</si>
  <si>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</si>
  <si>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</si>
  <si>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</si>
  <si>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</si>
  <si>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</si>
  <si>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</si>
  <si>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</si>
  <si>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</si>
  <si>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</si>
  <si>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</si>
  <si>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</si>
  <si>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</si>
  <si>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</si>
  <si>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</si>
  <si>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</si>
  <si>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</si>
  <si>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</si>
  <si>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</si>
  <si>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</si>
  <si>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</si>
  <si>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</si>
  <si>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</si>
  <si>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</si>
  <si>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</si>
  <si>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</si>
  <si>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</si>
  <si>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</si>
  <si>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</si>
  <si>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</si>
  <si>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</si>
  <si>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</si>
  <si>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</si>
  <si>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</si>
  <si>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</si>
  <si>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</si>
  <si>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</si>
  <si>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</si>
  <si>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</si>
  <si>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</si>
  <si>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</si>
  <si>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</si>
  <si>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</si>
  <si>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</si>
  <si>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</si>
  <si>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</si>
  <si>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</si>
  <si>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</si>
  <si>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</si>
  <si>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</si>
  <si>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</si>
  <si>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</si>
  <si>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</si>
  <si>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</si>
  <si>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</si>
  <si>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</si>
  <si>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</si>
  <si>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</si>
  <si>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</si>
  <si>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</si>
  <si>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</si>
  <si>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</si>
  <si>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</si>
  <si>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</si>
  <si>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</si>
  <si>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</si>
  <si>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</si>
  <si>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</si>
  <si>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</si>
  <si>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</si>
  <si>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</si>
  <si>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</si>
  <si>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</si>
  <si>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</si>
  <si>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</si>
  <si>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</si>
  <si>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</si>
  <si>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</si>
  <si>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</si>
  <si>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</si>
  <si>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</si>
  <si>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</si>
  <si>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</si>
  <si>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</si>
  <si>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</si>
  <si>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</si>
  <si>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</si>
  <si>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</si>
  <si>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</si>
  <si>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</si>
  <si>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</si>
  <si>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</si>
  <si>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</si>
  <si>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</si>
  <si>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</si>
  <si>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</si>
  <si>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</si>
  <si>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</si>
  <si>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</si>
  <si>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</si>
  <si>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</si>
  <si>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</si>
  <si>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</si>
  <si>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</si>
  <si>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</si>
  <si>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</si>
  <si>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</si>
  <si>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</si>
  <si>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</si>
  <si>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</si>
  <si>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</si>
  <si>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</si>
  <si>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</si>
  <si>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</si>
  <si>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</si>
  <si>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</si>
  <si>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</si>
  <si>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</si>
  <si>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</si>
  <si>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</si>
  <si>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</si>
  <si>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</si>
  <si>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</si>
  <si>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</si>
  <si>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</si>
  <si>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</si>
  <si>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</si>
  <si>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</si>
  <si>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</si>
  <si>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</si>
  <si>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</si>
  <si>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</si>
  <si>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</si>
  <si>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</si>
  <si>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</si>
  <si>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</si>
  <si>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</si>
  <si>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</si>
  <si>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</si>
  <si>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</si>
  <si>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</si>
  <si>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</si>
  <si>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</si>
  <si>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</si>
  <si>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</si>
  <si>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</si>
  <si>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</si>
  <si>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</si>
  <si>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</si>
  <si>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</si>
  <si>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</si>
  <si>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</si>
  <si>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</si>
  <si>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</si>
  <si>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</si>
  <si>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</si>
  <si>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</si>
  <si>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</si>
  <si>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</si>
  <si>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</si>
  <si>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</si>
  <si>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</si>
  <si>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</si>
  <si>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</si>
  <si>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</si>
  <si>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</si>
  <si>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</si>
  <si>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</si>
  <si>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</si>
  <si>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</si>
  <si>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</si>
  <si>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</si>
  <si>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</si>
  <si>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</si>
  <si>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</si>
  <si>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</si>
  <si>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</si>
  <si>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</si>
  <si>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</si>
  <si>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</si>
  <si>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</si>
  <si>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</si>
  <si>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</si>
  <si>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</si>
  <si>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</si>
  <si>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</si>
  <si>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</si>
  <si>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</si>
  <si>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</si>
  <si>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</si>
  <si>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</si>
  <si>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</si>
  <si>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</si>
  <si>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</si>
  <si>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</si>
  <si>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</si>
  <si>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</si>
  <si>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</si>
  <si>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</si>
  <si>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</si>
  <si>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</si>
  <si>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</si>
  <si>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</si>
  <si>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</si>
  <si>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</si>
  <si>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</si>
  <si>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</si>
  <si>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</si>
  <si>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</si>
  <si>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</si>
  <si>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</si>
  <si>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</si>
  <si>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</si>
  <si>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</si>
  <si>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</si>
  <si>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</si>
  <si>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</si>
  <si>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</si>
  <si>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</si>
  <si>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</si>
  <si>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</si>
  <si>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</si>
  <si>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</si>
  <si>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</si>
  <si>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</si>
  <si>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</si>
  <si>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</si>
  <si>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</si>
  <si>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</si>
  <si>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</si>
  <si>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</si>
  <si>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</si>
  <si>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</si>
  <si>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</si>
  <si>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</si>
  <si>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</si>
  <si>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</si>
  <si>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</si>
  <si>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</si>
  <si>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</si>
  <si>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</si>
  <si>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</si>
  <si>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</si>
  <si>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</si>
  <si>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</si>
  <si>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</si>
  <si>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</si>
  <si>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</si>
  <si>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</si>
  <si>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</si>
  <si>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</si>
  <si>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</si>
  <si>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</si>
  <si>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</si>
  <si>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</si>
  <si>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</si>
  <si>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</si>
  <si>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</si>
  <si>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</si>
  <si>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</si>
  <si>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</si>
  <si>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</si>
  <si>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</si>
  <si>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</si>
  <si>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</si>
  <si>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</si>
  <si>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</si>
  <si>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</si>
  <si>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</si>
  <si>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</si>
  <si>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</si>
  <si>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</si>
  <si>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</si>
  <si>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</si>
  <si>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</si>
  <si>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</si>
  <si>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</si>
  <si>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</si>
  <si>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</si>
  <si>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</si>
  <si>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</si>
  <si>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</si>
  <si>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</si>
  <si>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</si>
  <si>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</si>
  <si>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</si>
  <si>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</si>
  <si>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</si>
  <si>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</si>
  <si>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</si>
  <si>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</si>
  <si>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</si>
  <si>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</si>
  <si>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</si>
  <si>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</si>
  <si>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</si>
  <si>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</si>
  <si>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</si>
  <si>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</si>
  <si>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</si>
  <si>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</si>
  <si>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</si>
  <si>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</si>
  <si>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</si>
  <si>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</si>
  <si>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</si>
  <si>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</si>
  <si>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</si>
  <si>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</si>
  <si>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</si>
  <si>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</si>
  <si>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</si>
  <si>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</si>
  <si>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</si>
  <si>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</si>
  <si>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</si>
  <si>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</si>
  <si>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</si>
  <si>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</si>
  <si>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</si>
  <si>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</si>
  <si>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</si>
  <si>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</si>
  <si>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</si>
  <si>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</si>
  <si>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</si>
  <si>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</si>
  <si>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</si>
  <si>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</si>
  <si>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</si>
  <si>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</si>
  <si>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</si>
  <si>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</si>
  <si>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</si>
  <si>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</si>
  <si>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</si>
  <si>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</si>
  <si>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</si>
  <si>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</si>
  <si>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</si>
  <si>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</si>
  <si>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</si>
  <si>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</si>
  <si>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</si>
  <si>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</si>
  <si>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</si>
  <si>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</si>
  <si>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</si>
  <si>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</si>
  <si>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</si>
  <si>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</si>
  <si>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</si>
  <si>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</si>
  <si>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</si>
  <si>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</si>
  <si>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</si>
  <si>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</si>
  <si>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</si>
  <si>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</si>
  <si>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</si>
  <si>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</si>
  <si>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</si>
  <si>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</si>
  <si>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</si>
  <si>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</si>
  <si>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</si>
  <si>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</si>
  <si>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</si>
  <si>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</si>
  <si>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</si>
  <si>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</si>
  <si>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</si>
  <si>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</si>
  <si>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</si>
  <si>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</si>
  <si>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</si>
  <si>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</si>
  <si>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</si>
  <si>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</si>
  <si>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</si>
  <si>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</si>
  <si>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</si>
  <si>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</si>
  <si>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</si>
  <si>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</si>
  <si>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</si>
  <si>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</si>
  <si>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</si>
  <si>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</si>
  <si>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</si>
  <si>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</si>
  <si>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</si>
  <si>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</si>
  <si>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</si>
  <si>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</si>
  <si>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</si>
  <si>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</si>
  <si>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</si>
  <si>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</si>
  <si>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</si>
  <si>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</si>
  <si>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</si>
  <si>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</si>
  <si>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</si>
  <si>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</si>
  <si>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</si>
  <si>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</si>
  <si>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</si>
  <si>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</si>
  <si>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</si>
  <si>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</si>
  <si>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</si>
  <si>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</si>
  <si>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</si>
  <si>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</si>
  <si>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</si>
  <si>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</si>
  <si>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</si>
  <si>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</si>
  <si>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</si>
  <si>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</si>
  <si>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</si>
  <si>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</si>
  <si>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</si>
  <si>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</si>
  <si>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</si>
  <si>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</si>
  <si>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</si>
  <si>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</si>
  <si>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</si>
  <si>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</si>
  <si>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</si>
  <si>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</si>
  <si>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</si>
  <si>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</si>
  <si>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</si>
  <si>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</si>
  <si>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</si>
  <si>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</si>
  <si>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</si>
  <si>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</si>
  <si>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</si>
  <si>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</si>
  <si>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</si>
  <si>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</si>
  <si>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</si>
  <si>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</si>
  <si>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</si>
  <si>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</si>
  <si>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</si>
  <si>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</si>
  <si>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</si>
  <si>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</si>
  <si>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</si>
  <si>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</si>
  <si>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</si>
  <si>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</si>
  <si>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</si>
  <si>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</si>
  <si>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</si>
  <si>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</si>
  <si>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</si>
  <si>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</si>
  <si>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</si>
  <si>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</si>
  <si>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</si>
  <si>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</si>
  <si>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</si>
  <si>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</si>
  <si>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</si>
  <si>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</si>
  <si>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</si>
  <si>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</si>
  <si>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</si>
  <si>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</si>
  <si>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</si>
  <si>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</si>
  <si>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</si>
  <si>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</si>
  <si>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</si>
  <si>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</si>
  <si>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</si>
  <si>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</si>
  <si>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</si>
  <si>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</si>
  <si>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</si>
  <si>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</si>
  <si>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</si>
  <si>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</si>
  <si>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</si>
  <si>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</si>
  <si>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</si>
  <si>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</si>
  <si>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</si>
  <si>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</si>
  <si>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</si>
  <si>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</si>
  <si>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</si>
  <si>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</si>
  <si>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</si>
  <si>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</si>
  <si>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</si>
  <si>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</si>
  <si>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</si>
  <si>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</si>
  <si>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</si>
  <si>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</si>
  <si>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</si>
  <si>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</si>
  <si>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</si>
  <si>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</si>
  <si>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</si>
  <si>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</si>
  <si>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</si>
  <si>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</si>
  <si>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</si>
  <si>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</si>
  <si>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</si>
  <si>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</si>
  <si>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</si>
  <si>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</si>
  <si>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</si>
  <si>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</si>
  <si>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</si>
  <si>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</si>
  <si>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</si>
  <si>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</si>
  <si>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</si>
  <si>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</si>
  <si>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</si>
  <si>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</si>
  <si>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</si>
  <si>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</si>
  <si>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</si>
  <si>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</si>
  <si>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</si>
  <si>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</si>
  <si>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</si>
  <si>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</si>
  <si>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</si>
  <si>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</si>
  <si>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</si>
  <si>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</si>
  <si>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</si>
  <si>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</si>
  <si>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</si>
  <si>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</si>
  <si>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</si>
  <si>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</si>
  <si>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</si>
  <si>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</si>
  <si>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</si>
  <si>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</si>
  <si>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</si>
  <si>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</si>
  <si>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</si>
  <si>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</si>
  <si>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</si>
  <si>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</si>
  <si>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</si>
  <si>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</si>
  <si>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</si>
  <si>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</si>
  <si>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</si>
  <si>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</si>
  <si>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</si>
  <si>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</si>
  <si>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</si>
  <si>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</si>
  <si>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</si>
  <si>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</si>
  <si>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</si>
  <si>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</si>
  <si>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</si>
  <si>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</si>
  <si>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</si>
  <si>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</si>
  <si>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</si>
  <si>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</si>
  <si>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</si>
  <si>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</si>
  <si>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</si>
  <si>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</si>
  <si>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</si>
  <si>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</si>
  <si>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</si>
  <si>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</si>
  <si>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</si>
  <si>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</si>
  <si>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</si>
  <si>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</si>
  <si>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</si>
  <si>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</si>
  <si>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</si>
  <si>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</si>
  <si>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</si>
  <si>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</si>
  <si>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</si>
  <si>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</si>
  <si>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</si>
  <si>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</si>
  <si>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</si>
  <si>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</si>
  <si>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</si>
  <si>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</si>
  <si>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</si>
  <si>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</si>
  <si>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</si>
  <si>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</si>
  <si>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</si>
  <si>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</si>
  <si>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</si>
  <si>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</si>
  <si>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</si>
  <si>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</si>
  <si>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</si>
  <si>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</si>
  <si>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</si>
  <si>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</si>
  <si>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</si>
  <si>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</si>
  <si>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</si>
  <si>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</si>
  <si>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</si>
  <si>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</si>
  <si>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</si>
  <si>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</si>
  <si>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</si>
  <si>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</si>
  <si>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</si>
  <si>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</si>
  <si>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</si>
  <si>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</si>
  <si>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</si>
  <si>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</si>
  <si>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</si>
  <si>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</si>
  <si>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</si>
  <si>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</si>
  <si>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</si>
  <si>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</si>
  <si>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</si>
  <si>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</si>
  <si>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</si>
  <si>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</si>
  <si>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</si>
  <si>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</si>
  <si>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</si>
  <si>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</si>
  <si>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</si>
  <si>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</si>
  <si>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</si>
  <si>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</si>
  <si>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</si>
  <si>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</si>
  <si>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</si>
  <si>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</si>
  <si>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</si>
  <si>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</si>
  <si>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</si>
  <si>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</si>
  <si>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</si>
  <si>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</si>
  <si>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</si>
  <si>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</si>
  <si>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</si>
  <si>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</si>
  <si>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</si>
  <si>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</si>
  <si>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</si>
  <si>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</si>
  <si>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</si>
  <si>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</si>
  <si>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</si>
  <si>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</si>
  <si>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</si>
  <si>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</si>
  <si>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</si>
  <si>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</si>
  <si>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</si>
  <si>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</si>
  <si>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</si>
  <si>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</si>
  <si>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</si>
  <si>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</si>
  <si>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</si>
  <si>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</si>
  <si>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</si>
  <si>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</si>
  <si>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</si>
  <si>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</si>
  <si>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</si>
  <si>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</si>
  <si>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</si>
  <si>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</si>
  <si>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</si>
  <si>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</si>
  <si>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</si>
  <si>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</si>
  <si>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</si>
  <si>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</si>
  <si>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</si>
  <si>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</si>
  <si>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</si>
  <si>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</si>
  <si>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</si>
  <si>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</si>
  <si>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</si>
  <si>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</si>
  <si>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</si>
  <si>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</si>
  <si>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</si>
  <si>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</si>
  <si>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</si>
  <si>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</si>
  <si>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</si>
  <si>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</si>
  <si>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</si>
  <si>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</si>
  <si>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</si>
  <si>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</si>
  <si>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</si>
  <si>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</si>
  <si>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</si>
  <si>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</si>
  <si>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</si>
  <si>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</si>
  <si>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</si>
  <si>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</si>
  <si>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</si>
  <si>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</si>
  <si>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</si>
  <si>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</si>
  <si>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</si>
  <si>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</si>
  <si>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</si>
  <si>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</si>
  <si>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</si>
  <si>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</si>
  <si>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</si>
  <si>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</si>
  <si>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</si>
  <si>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</si>
  <si>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</si>
  <si>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</si>
  <si>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</si>
  <si>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</si>
  <si>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</si>
  <si>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</si>
  <si>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</si>
  <si>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</si>
  <si>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</si>
  <si>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</si>
  <si>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</si>
  <si>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</si>
  <si>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</si>
  <si>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</si>
  <si>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</si>
  <si>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</si>
  <si>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</si>
  <si>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</si>
  <si>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</si>
  <si>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</si>
  <si>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</si>
  <si>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</si>
  <si>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</si>
  <si>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</si>
  <si>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</si>
  <si>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</si>
  <si>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</si>
  <si>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</si>
  <si>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</si>
  <si>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</si>
  <si>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</si>
  <si>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</si>
  <si>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</si>
  <si>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</si>
  <si>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</si>
  <si>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</si>
  <si>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</si>
  <si>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</si>
  <si>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</si>
  <si>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</si>
  <si>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</si>
  <si>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</si>
  <si>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</si>
  <si>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</si>
  <si>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</si>
  <si>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</si>
  <si>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</si>
  <si>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</si>
  <si>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</si>
  <si>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</si>
  <si>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</si>
  <si>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</si>
  <si>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</si>
  <si>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</si>
  <si>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</si>
  <si>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</si>
  <si>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</si>
  <si>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</si>
  <si>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</si>
  <si>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</si>
  <si>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</si>
  <si>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</si>
  <si>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</si>
  <si>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</si>
  <si>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</si>
  <si>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</si>
  <si>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</si>
  <si>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</si>
  <si>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</si>
  <si>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</si>
  <si>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</si>
  <si>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</si>
  <si>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</si>
  <si>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</si>
  <si>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</si>
  <si>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</si>
  <si>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</si>
  <si>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</si>
  <si>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</si>
  <si>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</si>
  <si>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</si>
  <si>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</si>
  <si>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</si>
  <si>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</si>
  <si>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</si>
  <si>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</si>
  <si>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</si>
  <si>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</si>
  <si>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</si>
  <si>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</si>
  <si>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</si>
  <si>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</si>
  <si>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</si>
  <si>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</si>
  <si>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</si>
  <si>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</si>
  <si>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</si>
  <si>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</si>
  <si>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</si>
  <si>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</si>
  <si>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</si>
  <si>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</si>
  <si>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</si>
  <si>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</si>
  <si>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</si>
  <si>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</si>
  <si>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</si>
  <si>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</si>
  <si>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</si>
  <si>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</si>
  <si>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</si>
  <si>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</si>
  <si>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</si>
  <si>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</si>
  <si>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</si>
  <si>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</si>
  <si>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</si>
  <si>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</si>
  <si>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</si>
  <si>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</si>
  <si>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</si>
  <si>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</si>
  <si>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</si>
  <si>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</si>
  <si>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</si>
  <si>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</si>
  <si>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</si>
  <si>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</si>
  <si>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</si>
  <si>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</si>
  <si>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</si>
  <si>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</si>
  <si>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</si>
  <si>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</si>
  <si>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</si>
  <si>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</si>
  <si>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</si>
  <si>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</si>
  <si>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</si>
  <si>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</si>
  <si>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</si>
  <si>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</si>
  <si>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</si>
  <si>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</si>
  <si>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</si>
  <si>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</si>
  <si>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</si>
  <si>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</si>
  <si>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</si>
  <si>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</si>
  <si>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</si>
  <si>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</si>
  <si>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</si>
  <si>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</si>
  <si>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</si>
  <si>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</si>
  <si>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</si>
  <si>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</si>
  <si>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</si>
  <si>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</si>
  <si>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</si>
  <si>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</si>
  <si>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</si>
  <si>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</si>
  <si>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</si>
  <si>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</si>
  <si>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</si>
  <si>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</si>
  <si>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</si>
  <si>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</si>
  <si>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</si>
  <si>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</si>
  <si>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</si>
  <si>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</si>
  <si>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</si>
  <si>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</si>
  <si>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</si>
  <si>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</si>
  <si>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</si>
  <si>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</si>
  <si>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</si>
  <si>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</si>
  <si>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</si>
  <si>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</si>
  <si>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</si>
  <si>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</si>
  <si>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</si>
  <si>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</si>
  <si>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</si>
  <si>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</si>
  <si>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</si>
  <si>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</si>
  <si>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</si>
  <si>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</si>
  <si>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</si>
  <si>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</si>
  <si>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</si>
  <si>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</si>
  <si>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</si>
  <si>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</si>
  <si>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</si>
  <si>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</si>
  <si>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</si>
  <si>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</si>
  <si>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</si>
  <si>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</si>
  <si>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</si>
  <si>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</si>
  <si>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</si>
  <si>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</si>
  <si>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</si>
  <si>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</si>
  <si>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</si>
  <si>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</si>
  <si>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</si>
  <si>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</si>
  <si>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</si>
  <si>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</si>
  <si>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</si>
  <si>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</si>
  <si>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</si>
  <si>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</si>
  <si>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</si>
  <si>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</si>
  <si>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</si>
  <si>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</si>
  <si>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</si>
  <si>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</si>
  <si>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</si>
  <si>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</si>
  <si>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</si>
  <si>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</si>
  <si>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</si>
  <si>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</si>
  <si>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</si>
  <si>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</si>
  <si>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</si>
  <si>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</si>
  <si>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</si>
  <si>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</si>
  <si>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</si>
  <si>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</si>
  <si>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</si>
  <si>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</si>
  <si>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</si>
  <si>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</si>
  <si>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</si>
  <si>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</si>
  <si>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</si>
  <si>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</si>
  <si>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</si>
  <si>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</si>
  <si>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</si>
  <si>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</si>
  <si>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</si>
  <si>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</si>
  <si>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</si>
  <si>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</si>
  <si>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</si>
  <si>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</si>
  <si>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</si>
  <si>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</si>
  <si>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</si>
  <si>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</si>
  <si>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</si>
  <si>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</si>
  <si>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</si>
  <si>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</si>
  <si>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</si>
  <si>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</si>
  <si>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</si>
  <si>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</si>
  <si>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</si>
  <si>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</si>
  <si>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</si>
  <si>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</si>
  <si>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</si>
  <si>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</si>
  <si>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</si>
  <si>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</si>
  <si>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</si>
  <si>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</si>
  <si>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</si>
  <si>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</si>
  <si>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</si>
  <si>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</si>
  <si>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</si>
  <si>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</si>
  <si>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</si>
  <si>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</si>
  <si>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</si>
  <si>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</si>
  <si>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</si>
  <si>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</si>
  <si>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</si>
  <si>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</si>
  <si>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</si>
  <si>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</si>
  <si>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</si>
  <si>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</si>
  <si>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</si>
  <si>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</si>
  <si>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</si>
  <si>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</si>
  <si>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</si>
  <si>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</si>
  <si>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</si>
  <si>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</si>
  <si>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</si>
  <si>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</si>
  <si>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</si>
  <si>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</si>
  <si>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</si>
  <si>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</si>
  <si>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</si>
  <si>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</si>
  <si>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</si>
  <si>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</si>
  <si>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</si>
  <si>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</si>
  <si>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</si>
  <si>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</si>
  <si>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</si>
  <si>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</si>
  <si>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</si>
  <si>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</si>
  <si>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</si>
  <si>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</si>
  <si>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</si>
  <si>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</si>
  <si>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</si>
  <si>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</si>
  <si>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</si>
  <si>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</si>
  <si>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</si>
  <si>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</si>
  <si>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</si>
  <si>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</si>
  <si>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</si>
  <si>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</si>
  <si>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</si>
  <si>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</si>
  <si>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</si>
  <si>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</si>
  <si>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</si>
  <si>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</si>
  <si>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</si>
  <si>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</si>
  <si>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</si>
  <si>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</si>
  <si>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</si>
  <si>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</si>
  <si>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</si>
  <si>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</si>
  <si>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</si>
  <si>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</si>
  <si>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</si>
  <si>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</si>
  <si>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</si>
  <si>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</si>
  <si>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</si>
  <si>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</si>
  <si>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</si>
  <si>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</si>
  <si>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</si>
  <si>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</si>
  <si>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</si>
  <si>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</si>
  <si>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</si>
  <si>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</si>
  <si>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</si>
  <si>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</si>
  <si>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</si>
  <si>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</si>
  <si>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</si>
  <si>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</si>
  <si>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</si>
  <si>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</si>
  <si>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</si>
  <si>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</si>
  <si>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</si>
  <si>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</si>
  <si>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</si>
  <si>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</si>
  <si>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</si>
  <si>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</si>
  <si>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</si>
  <si>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</si>
  <si>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</si>
  <si>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</si>
  <si>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</si>
  <si>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</si>
  <si>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</si>
  <si>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</si>
  <si>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</si>
  <si>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</si>
  <si>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</si>
  <si>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</si>
  <si>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</si>
  <si>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</si>
  <si>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</si>
  <si>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</si>
  <si>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</si>
  <si>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</si>
  <si>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</si>
  <si>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</si>
  <si>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</si>
  <si>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</si>
  <si>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</si>
  <si>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</si>
  <si>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</si>
  <si>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</si>
  <si>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</si>
  <si>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</si>
  <si>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</si>
  <si>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</si>
  <si>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</si>
  <si>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</si>
  <si>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</si>
  <si>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</si>
  <si>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</si>
  <si>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</si>
  <si>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</si>
  <si>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</si>
  <si>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</si>
  <si>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</si>
  <si>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</si>
  <si>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</si>
  <si>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</si>
  <si>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</si>
  <si>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</si>
  <si>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</si>
  <si>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</si>
  <si>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</si>
  <si>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</si>
  <si>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</si>
  <si>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</si>
  <si>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</si>
  <si>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</si>
  <si>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</si>
  <si>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</si>
  <si>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</si>
  <si>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</si>
  <si>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</si>
  <si>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</si>
  <si>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</si>
  <si>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</si>
  <si>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</si>
  <si>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</si>
  <si>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</si>
  <si>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</si>
  <si>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</si>
  <si>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</si>
  <si>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</si>
  <si>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</si>
  <si>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</si>
  <si>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</si>
  <si>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</si>
  <si>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</si>
  <si>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</si>
  <si>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</si>
  <si>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</si>
  <si>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</si>
  <si>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</si>
  <si>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</si>
  <si>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</si>
  <si>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</si>
  <si>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</si>
  <si>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</si>
  <si>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</si>
  <si>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</si>
  <si>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</si>
  <si>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</si>
  <si>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</si>
  <si>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</si>
  <si>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</si>
  <si>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</si>
  <si>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</si>
  <si>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</si>
  <si>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</si>
  <si>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</si>
  <si>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</si>
  <si>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</si>
  <si>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</si>
  <si>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</si>
  <si>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</si>
  <si>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</si>
  <si>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</si>
  <si>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</si>
  <si>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</si>
  <si>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</si>
  <si>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</si>
  <si>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</si>
  <si>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</si>
  <si>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</si>
  <si>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</si>
  <si>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</si>
  <si>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</si>
  <si>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</si>
  <si>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</si>
  <si>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</si>
  <si>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</si>
  <si>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</si>
  <si>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</si>
  <si>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</si>
  <si>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</si>
  <si>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</si>
  <si>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</si>
  <si>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</si>
  <si>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</si>
  <si>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</si>
  <si>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</si>
  <si>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</si>
  <si>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</si>
  <si>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</si>
  <si>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</si>
  <si>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</si>
  <si>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</si>
  <si>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</si>
  <si>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</si>
  <si>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</si>
  <si>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</si>
  <si>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</si>
  <si>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</si>
  <si>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</si>
  <si>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</si>
  <si>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</si>
  <si>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</si>
  <si>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</si>
  <si>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</si>
  <si>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</si>
  <si>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</si>
  <si>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</si>
  <si>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</si>
  <si>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</si>
  <si>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</si>
  <si>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</si>
  <si>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</si>
  <si>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</si>
  <si>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</si>
  <si>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</si>
  <si>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</si>
  <si>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</si>
  <si>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</si>
  <si>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</si>
  <si>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</si>
  <si>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</si>
  <si>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</si>
  <si>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</si>
  <si>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</si>
  <si>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</si>
  <si>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</si>
  <si>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</si>
  <si>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</si>
  <si>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</si>
  <si>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</si>
  <si>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</si>
  <si>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</si>
  <si>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</si>
  <si>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</si>
  <si>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</si>
  <si>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</si>
  <si>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</si>
  <si>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</si>
  <si>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</si>
  <si>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</si>
  <si>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</si>
  <si>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</si>
  <si>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</si>
  <si>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</si>
  <si>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</si>
  <si>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</si>
  <si>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</si>
  <si>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</si>
  <si>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</si>
  <si>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</si>
  <si>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</si>
  <si>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</si>
  <si>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</si>
  <si>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</si>
  <si>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</si>
  <si>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</si>
  <si>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</si>
  <si>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</si>
  <si>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</si>
  <si>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</si>
  <si>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</si>
  <si>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</si>
  <si>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</si>
  <si>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</si>
  <si>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</si>
  <si>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</si>
  <si>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</si>
  <si>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</si>
  <si>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</si>
  <si>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</si>
  <si>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</si>
  <si>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</si>
  <si>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</si>
  <si>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</si>
  <si>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</si>
  <si>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</si>
  <si>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</si>
  <si>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</si>
  <si>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</si>
  <si>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</si>
  <si>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</si>
  <si>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</si>
  <si>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</si>
  <si>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</si>
  <si>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</si>
  <si>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</si>
  <si>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</si>
  <si>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</si>
  <si>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</si>
  <si>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</si>
  <si>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</si>
  <si>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</si>
  <si>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</si>
  <si>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</si>
  <si>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</si>
  <si>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</si>
  <si>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</si>
  <si>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</si>
  <si>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</si>
  <si>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</si>
  <si>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</si>
  <si>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</si>
  <si>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</si>
  <si>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</si>
  <si>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</si>
  <si>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</si>
  <si>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</si>
  <si>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</si>
  <si>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</si>
  <si>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</si>
  <si>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</si>
  <si>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</si>
  <si>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</si>
  <si>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</si>
  <si>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</si>
  <si>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</si>
  <si>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</si>
  <si>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</si>
  <si>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</si>
  <si>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</si>
  <si>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</si>
  <si>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</si>
  <si>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</si>
  <si>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</si>
  <si>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</si>
  <si>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</si>
  <si>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</si>
  <si>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</si>
  <si>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</si>
  <si>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</si>
  <si>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</si>
  <si>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</si>
  <si>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</si>
  <si>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</si>
  <si>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</si>
  <si>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</si>
  <si>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</si>
  <si>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</si>
  <si>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</si>
  <si>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</si>
  <si>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</si>
  <si>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</si>
  <si>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</si>
  <si>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</si>
  <si>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</si>
  <si>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</si>
  <si>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</si>
  <si>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</si>
  <si>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</si>
  <si>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</si>
  <si>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</si>
  <si>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</si>
  <si>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</si>
  <si>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</si>
  <si>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</si>
  <si>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</si>
  <si>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</si>
  <si>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</si>
  <si>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</si>
  <si>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</si>
  <si>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</si>
  <si>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</si>
  <si>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</si>
  <si>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</si>
  <si>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</si>
  <si>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</si>
  <si>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</si>
  <si>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</si>
  <si>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</si>
  <si>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</si>
  <si>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</si>
  <si>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</si>
  <si>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</si>
  <si>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</si>
  <si>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</si>
  <si>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</si>
  <si>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</si>
  <si>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</si>
  <si>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</si>
  <si>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</si>
  <si>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</si>
  <si>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</si>
  <si>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</si>
  <si>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</si>
  <si>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</si>
  <si>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</si>
  <si>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</si>
  <si>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</si>
  <si>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</si>
  <si>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</si>
  <si>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</si>
  <si>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</si>
  <si>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</si>
  <si>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</si>
  <si>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</si>
  <si>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</si>
  <si>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</si>
  <si>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</si>
  <si>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</si>
  <si>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</si>
  <si>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</si>
  <si>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</si>
  <si>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</si>
  <si>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</si>
  <si>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</si>
  <si>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</si>
  <si>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</si>
  <si>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</si>
  <si>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</si>
  <si>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</si>
  <si>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</si>
  <si>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</si>
  <si>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</si>
  <si>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</si>
  <si>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</si>
  <si>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</si>
  <si>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</si>
  <si>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</si>
  <si>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</si>
  <si>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</si>
  <si>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</si>
  <si>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</si>
  <si>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</si>
  <si>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</si>
  <si>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</si>
  <si>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</si>
  <si>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</si>
  <si>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</si>
  <si>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</si>
  <si>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</si>
  <si>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</si>
  <si>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</si>
  <si>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</si>
  <si>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</si>
  <si>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</si>
  <si>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</si>
  <si>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</si>
  <si>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</si>
  <si>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</si>
  <si>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</si>
  <si>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</si>
  <si>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</si>
  <si>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</si>
  <si>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</si>
  <si>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</si>
  <si>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</si>
  <si>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</si>
  <si>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</si>
  <si>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</si>
  <si>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</si>
  <si>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</si>
  <si>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</si>
  <si>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</si>
  <si>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</si>
  <si>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</si>
  <si>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</si>
  <si>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</si>
  <si>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</si>
  <si>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</si>
  <si>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</si>
  <si>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</si>
  <si>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</si>
  <si>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</si>
  <si>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</si>
  <si>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</si>
  <si>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</si>
  <si>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</si>
  <si>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</si>
  <si>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</si>
  <si>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</si>
  <si>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</si>
  <si>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</si>
  <si>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</si>
  <si>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</si>
  <si>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</si>
  <si>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</si>
  <si>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</si>
  <si>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</si>
  <si>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</si>
  <si>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</si>
  <si>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</si>
  <si>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</si>
  <si>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</si>
  <si>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</si>
  <si>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</si>
  <si>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</si>
  <si>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</si>
  <si>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</si>
  <si>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</si>
  <si>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</si>
  <si>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</si>
  <si>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</si>
  <si>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</si>
  <si>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</si>
  <si>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</si>
  <si>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</si>
  <si>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</si>
  <si>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</si>
  <si>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</si>
  <si>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</si>
  <si>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</si>
  <si>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</si>
  <si>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</si>
  <si>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</si>
  <si>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</si>
  <si>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</si>
  <si>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</si>
  <si>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</si>
  <si>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</si>
  <si>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</si>
  <si>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</si>
  <si>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</si>
  <si>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</si>
  <si>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</si>
  <si>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</si>
  <si>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</si>
  <si>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</si>
  <si>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</si>
  <si>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</si>
  <si>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</si>
  <si>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</si>
  <si>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</si>
  <si>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</si>
  <si>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</si>
  <si>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</si>
  <si>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</si>
  <si>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</si>
  <si>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</si>
  <si>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</si>
  <si>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</si>
  <si>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</si>
  <si>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</si>
  <si>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</si>
  <si>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</si>
  <si>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</si>
  <si>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</si>
  <si>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</si>
  <si>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</si>
  <si>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</si>
  <si>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</si>
  <si>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</si>
  <si>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</si>
  <si>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</si>
  <si>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</si>
  <si>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</si>
  <si>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</si>
  <si>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</si>
  <si>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</si>
  <si>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</si>
  <si>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</si>
  <si>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</si>
  <si>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</si>
  <si>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</si>
  <si>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</si>
  <si>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</si>
  <si>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</si>
  <si>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</si>
  <si>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</si>
  <si>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</si>
  <si>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</si>
  <si>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</si>
  <si>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</si>
  <si>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</si>
  <si>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</si>
  <si>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</si>
  <si>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</si>
  <si>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</si>
  <si>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</si>
  <si>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</si>
  <si>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</si>
  <si>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</si>
  <si>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</si>
  <si>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</si>
  <si>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</si>
  <si>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</si>
  <si>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</si>
  <si>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</si>
  <si>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</si>
  <si>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</si>
  <si>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</si>
  <si>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</si>
  <si>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</si>
  <si>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</si>
  <si>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</si>
  <si>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</si>
  <si>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</si>
  <si>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</si>
  <si>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</si>
  <si>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</si>
  <si>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</si>
  <si>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</si>
  <si>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</si>
  <si>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</si>
  <si>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</si>
  <si>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</si>
  <si>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</si>
  <si>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</si>
  <si>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</si>
  <si>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</si>
  <si>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</si>
  <si>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</si>
  <si>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</si>
  <si>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</si>
  <si>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</si>
  <si>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</si>
  <si>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</si>
  <si>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</si>
  <si>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</si>
  <si>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</si>
  <si>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</si>
  <si>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</si>
  <si>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</si>
  <si>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</si>
  <si>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</si>
  <si>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</si>
  <si>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</si>
  <si>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</si>
  <si>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</si>
  <si>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</si>
  <si>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</si>
  <si>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</si>
  <si>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</si>
  <si>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</si>
  <si>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</si>
  <si>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</si>
  <si>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</si>
  <si>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</si>
  <si>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</si>
  <si>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</si>
  <si>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</si>
  <si>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</si>
  <si>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</si>
  <si>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</si>
  <si>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</si>
  <si>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</si>
  <si>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</si>
  <si>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</si>
  <si>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</si>
  <si>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</si>
  <si>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</si>
  <si>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</si>
  <si>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</si>
  <si>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</si>
  <si>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</si>
  <si>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</si>
  <si>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</si>
  <si>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</si>
  <si>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</si>
  <si>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</si>
  <si>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</si>
  <si>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</si>
  <si>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</si>
  <si>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</si>
  <si>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</si>
  <si>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</si>
  <si>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</si>
  <si>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</si>
  <si>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</si>
  <si>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</si>
  <si>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</si>
  <si>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</si>
  <si>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</si>
  <si>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</si>
  <si>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</si>
  <si>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</si>
  <si>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</si>
  <si>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</si>
  <si>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</si>
  <si>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</si>
  <si>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</si>
  <si>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</si>
  <si>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</si>
  <si>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</si>
  <si>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</si>
  <si>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</si>
  <si>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</si>
  <si>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</si>
  <si>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</si>
  <si>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</si>
  <si>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</si>
  <si>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</si>
  <si>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</si>
  <si>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</si>
  <si>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</si>
  <si>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</si>
  <si>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</si>
  <si>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</si>
  <si>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</si>
  <si>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</si>
  <si>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</si>
  <si>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</si>
  <si>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</si>
  <si>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</si>
  <si>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</si>
  <si>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</si>
  <si>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</si>
  <si>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</si>
  <si>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</si>
  <si>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</si>
  <si>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</si>
  <si>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</si>
  <si>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</si>
  <si>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</si>
  <si>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</si>
  <si>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</si>
  <si>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</si>
  <si>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</si>
  <si>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</si>
  <si>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</si>
  <si>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</si>
  <si>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</si>
  <si>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</si>
  <si>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</si>
  <si>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</si>
  <si>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</si>
  <si>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</si>
  <si>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</si>
  <si>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</si>
  <si>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</si>
  <si>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</si>
  <si>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</si>
  <si>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</si>
  <si>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</si>
  <si>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</si>
  <si>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</si>
  <si>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</si>
  <si>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</si>
  <si>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</si>
  <si>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</si>
  <si>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</si>
  <si>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</si>
  <si>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</si>
  <si>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</si>
  <si>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</si>
  <si>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</si>
  <si>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</si>
  <si>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</si>
  <si>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</si>
  <si>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</si>
  <si>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</si>
  <si>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</si>
  <si>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</si>
  <si>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</si>
  <si>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</si>
  <si>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</si>
  <si>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</si>
  <si>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</si>
  <si>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</si>
  <si>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</si>
  <si>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</si>
  <si>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</si>
  <si>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</si>
  <si>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</si>
  <si>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</si>
  <si>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</si>
  <si>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</si>
  <si>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</si>
  <si>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</si>
  <si>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</si>
  <si>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</si>
  <si>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</si>
  <si>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</si>
  <si>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</si>
  <si>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</si>
  <si>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</si>
  <si>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</si>
  <si>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</si>
  <si>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</si>
  <si>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</si>
  <si>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</si>
  <si>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</si>
  <si>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</si>
  <si>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</si>
  <si>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</si>
  <si>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</si>
  <si>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</si>
  <si>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</si>
  <si>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</si>
  <si>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</si>
  <si>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</si>
  <si>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</si>
  <si>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</si>
  <si>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</si>
  <si>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</si>
  <si>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</si>
  <si>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</si>
  <si>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</si>
  <si>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</si>
  <si>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</si>
  <si>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</si>
  <si>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</si>
  <si>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</si>
  <si>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</si>
  <si>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</si>
  <si>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</si>
  <si>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</si>
  <si>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</si>
  <si>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</si>
  <si>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</si>
  <si>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</si>
  <si>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</si>
  <si>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</si>
  <si>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</si>
  <si>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</si>
  <si>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</si>
  <si>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</si>
  <si>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</si>
  <si>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</si>
  <si>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</si>
  <si>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</si>
  <si>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</si>
  <si>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</si>
  <si>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</si>
  <si>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</si>
  <si>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</si>
  <si>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</si>
  <si>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</si>
  <si>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</si>
  <si>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</si>
  <si>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</si>
  <si>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</si>
  <si>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</si>
  <si>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</si>
  <si>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</si>
  <si>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</si>
  <si>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</si>
  <si>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</si>
  <si>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</si>
  <si>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</si>
  <si>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</si>
  <si>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</si>
  <si>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</si>
  <si>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</si>
  <si>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</si>
  <si>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</si>
  <si>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</si>
  <si>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</si>
  <si>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</si>
  <si>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</si>
  <si>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</si>
  <si>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</si>
  <si>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</si>
  <si>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</si>
  <si>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</si>
  <si>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</si>
  <si>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</si>
  <si>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</si>
  <si>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</si>
  <si>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</si>
  <si>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</si>
  <si>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</si>
  <si>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</si>
  <si>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</si>
  <si>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</si>
  <si>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</si>
  <si>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</si>
  <si>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</si>
  <si>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</si>
  <si>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</si>
  <si>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</si>
  <si>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</si>
  <si>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</si>
  <si>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</si>
  <si>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</si>
  <si>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</si>
  <si>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</si>
  <si>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</si>
  <si>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</si>
  <si>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</si>
  <si>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</si>
  <si>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</si>
  <si>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</si>
  <si>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</si>
  <si>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</si>
  <si>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</si>
  <si>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</si>
  <si>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</si>
  <si>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</si>
  <si>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</si>
  <si>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</si>
  <si>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</si>
  <si>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</si>
  <si>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</si>
  <si>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</si>
  <si>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</si>
  <si>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</si>
  <si>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</si>
  <si>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</si>
  <si>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</si>
  <si>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</si>
  <si>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</si>
  <si>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</si>
  <si>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</si>
  <si>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</si>
  <si>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</si>
  <si>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</si>
  <si>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</si>
  <si>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</si>
  <si>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</si>
  <si>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</si>
  <si>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</si>
  <si>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</si>
  <si>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</si>
  <si>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</si>
  <si>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</si>
  <si>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</si>
  <si>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</si>
  <si>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</si>
  <si>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</si>
  <si>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</si>
  <si>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</si>
  <si>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</si>
  <si>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</si>
  <si>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</si>
  <si>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</si>
  <si>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</si>
  <si>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</si>
  <si>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</si>
  <si>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</si>
  <si>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</si>
  <si>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</si>
  <si>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</si>
  <si>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</si>
  <si>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</si>
  <si>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</si>
  <si>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</si>
  <si>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</si>
  <si>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</si>
  <si>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</si>
  <si>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</si>
  <si>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</si>
  <si>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</si>
  <si>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</si>
  <si>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</si>
  <si>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</si>
  <si>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</si>
  <si>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</si>
  <si>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</si>
  <si>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</si>
  <si>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</si>
  <si>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</si>
  <si>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</si>
  <si>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</si>
  <si>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</si>
  <si>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</si>
  <si>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</si>
  <si>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</si>
  <si>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</si>
  <si>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</si>
  <si>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</si>
  <si>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</si>
  <si>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</si>
  <si>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</si>
  <si>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</si>
  <si>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</si>
  <si>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</si>
  <si>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</si>
  <si>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</si>
  <si>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</si>
  <si>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</si>
  <si>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</si>
  <si>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</si>
  <si>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</si>
  <si>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</si>
  <si>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</si>
  <si>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</si>
  <si>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</si>
  <si>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</si>
  <si>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</si>
  <si>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</si>
  <si>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</si>
  <si>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</si>
  <si>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</si>
  <si>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</si>
  <si>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</si>
  <si>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</si>
  <si>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</si>
  <si>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</si>
  <si>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</si>
  <si>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</si>
  <si>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</si>
  <si>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</si>
  <si>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</si>
  <si>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</si>
  <si>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</si>
  <si>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</si>
  <si>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</si>
  <si>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</si>
  <si>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</si>
  <si>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</si>
  <si>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</si>
  <si>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</si>
  <si>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</si>
  <si>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</si>
  <si>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</si>
  <si>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</si>
  <si>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</si>
  <si>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</si>
  <si>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</si>
  <si>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</si>
  <si>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</si>
  <si>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</si>
  <si>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</si>
  <si>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</si>
  <si>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</si>
  <si>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</si>
  <si>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</si>
  <si>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</si>
  <si>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</si>
  <si>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</si>
  <si>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</si>
  <si>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</si>
  <si>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</si>
  <si>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</si>
  <si>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</si>
  <si>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</si>
  <si>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</si>
  <si>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</si>
  <si>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</si>
  <si>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</si>
  <si>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</si>
  <si>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</si>
  <si>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</si>
  <si>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</si>
  <si>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</si>
  <si>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</si>
  <si>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</si>
  <si>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</si>
  <si>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</si>
  <si>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</si>
  <si>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</si>
  <si>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</si>
  <si>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</si>
  <si>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</si>
  <si>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</si>
  <si>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</si>
  <si>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</si>
  <si>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</si>
  <si>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</si>
  <si>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</si>
  <si>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</si>
  <si>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</si>
  <si>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</si>
  <si>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</si>
  <si>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</si>
  <si>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</si>
  <si>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</si>
  <si>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</si>
  <si>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</si>
  <si>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</si>
  <si>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</si>
  <si>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</si>
  <si>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</si>
  <si>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</si>
  <si>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</si>
  <si>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</si>
  <si>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</si>
  <si>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</si>
  <si>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</si>
  <si>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</si>
  <si>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</si>
  <si>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</si>
  <si>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</si>
  <si>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</si>
  <si>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</si>
  <si>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</si>
  <si>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</si>
  <si>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</si>
  <si>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</si>
  <si>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</si>
  <si>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</si>
  <si>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</si>
  <si>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</si>
  <si>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</si>
  <si>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</si>
  <si>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</si>
  <si>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</si>
  <si>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</si>
  <si>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</si>
  <si>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</si>
  <si>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</si>
  <si>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</si>
  <si>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</si>
  <si>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</si>
  <si>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</si>
  <si>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</si>
  <si>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</si>
  <si>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</si>
  <si>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</si>
  <si>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</si>
  <si>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</si>
  <si>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</si>
  <si>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</si>
  <si>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</si>
  <si>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</si>
  <si>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</si>
  <si>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</si>
  <si>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</si>
  <si>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</si>
  <si>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</si>
  <si>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</si>
  <si>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</si>
  <si>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</si>
  <si>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</si>
  <si>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</si>
  <si>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</si>
  <si>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</si>
  <si>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</si>
  <si>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</si>
  <si>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</si>
  <si>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</si>
  <si>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</si>
  <si>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</si>
  <si>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</si>
  <si>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</si>
  <si>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</si>
  <si>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</si>
  <si>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</si>
  <si>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</si>
  <si>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</si>
  <si>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</si>
  <si>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</si>
  <si>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</si>
  <si>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</si>
  <si>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</si>
  <si>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</si>
  <si>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</si>
  <si>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</si>
  <si>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</si>
  <si>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</si>
  <si>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</si>
  <si>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</si>
  <si>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</si>
  <si>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</si>
  <si>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</si>
  <si>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</si>
  <si>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</si>
  <si>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</si>
  <si>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</si>
  <si>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</si>
  <si>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</si>
  <si>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</si>
  <si>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</si>
  <si>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</si>
  <si>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</si>
  <si>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</si>
  <si>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</si>
  <si>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</si>
  <si>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</si>
  <si>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</si>
  <si>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</si>
  <si>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</si>
  <si>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</si>
  <si>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</si>
  <si>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</si>
  <si>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</si>
  <si>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</si>
  <si>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</si>
  <si>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</si>
  <si>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</si>
  <si>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</si>
  <si>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</si>
  <si>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</si>
  <si>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</si>
  <si>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</si>
  <si>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</si>
  <si>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</si>
  <si>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</si>
  <si>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</si>
  <si>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</si>
  <si>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</si>
  <si>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</si>
  <si>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</si>
  <si>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</si>
  <si>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</si>
  <si>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</si>
  <si>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</si>
  <si>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</si>
  <si>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</si>
  <si>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</si>
  <si>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</si>
  <si>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</si>
  <si>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</si>
  <si>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</si>
  <si>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</si>
  <si>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</si>
  <si>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</si>
  <si>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</si>
  <si>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</si>
  <si>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</si>
  <si>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</si>
  <si>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</si>
  <si>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</si>
  <si>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</si>
  <si>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</si>
  <si>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</si>
  <si>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</si>
  <si>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</si>
  <si>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</si>
  <si>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</si>
  <si>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</si>
  <si>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</si>
  <si>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</si>
  <si>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</si>
  <si>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</si>
  <si>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</si>
  <si>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</si>
  <si>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</si>
  <si>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</si>
  <si>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</si>
  <si>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</si>
  <si>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</si>
  <si>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</si>
  <si>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</si>
  <si>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</si>
  <si>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</si>
  <si>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</si>
  <si>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</si>
  <si>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</si>
  <si>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</si>
  <si>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</si>
  <si>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</si>
  <si>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</si>
  <si>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</si>
  <si>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</si>
  <si>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</si>
  <si>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</si>
  <si>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</si>
  <si>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</si>
  <si>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</si>
  <si>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</si>
  <si>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</si>
  <si>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</si>
  <si>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</si>
  <si>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</si>
  <si>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</si>
  <si>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</si>
  <si>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</si>
  <si>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</si>
  <si>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</si>
  <si>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</si>
  <si>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</si>
  <si>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</si>
  <si>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</si>
  <si>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</si>
  <si>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</si>
  <si>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</si>
  <si>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</si>
  <si>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</si>
  <si>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</si>
  <si>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</si>
  <si>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</si>
  <si>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</si>
  <si>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</si>
  <si>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</si>
  <si>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</si>
  <si>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</si>
  <si>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</si>
  <si>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</si>
  <si>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</si>
  <si>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</si>
  <si>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</si>
  <si>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</si>
  <si>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</si>
  <si>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</si>
  <si>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</si>
  <si>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</si>
  <si>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</si>
  <si>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</si>
  <si>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</si>
  <si>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</si>
  <si>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</si>
  <si>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</si>
  <si>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</si>
  <si>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</si>
  <si>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</si>
  <si>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</si>
  <si>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</si>
  <si>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</si>
  <si>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</si>
  <si>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</si>
  <si>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</si>
  <si>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</si>
  <si>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</si>
  <si>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</si>
  <si>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</si>
  <si>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</si>
  <si>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</si>
  <si>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</si>
  <si>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</si>
  <si>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</si>
  <si>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</si>
  <si>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</si>
  <si>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</si>
  <si>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</si>
  <si>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</si>
  <si>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</si>
  <si>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</si>
  <si>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</si>
  <si>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</si>
  <si>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</si>
  <si>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</si>
  <si>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</si>
  <si>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</si>
  <si>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</si>
  <si>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</si>
  <si>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</si>
  <si>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</si>
  <si>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</si>
  <si>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</si>
  <si>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</si>
  <si>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</si>
  <si>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</si>
  <si>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</si>
  <si>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</si>
  <si>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</si>
  <si>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</si>
  <si>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</si>
  <si>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</si>
  <si>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</si>
  <si>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</si>
  <si>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</si>
  <si>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</si>
  <si>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</si>
  <si>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</si>
  <si>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</si>
  <si>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</si>
  <si>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</si>
  <si>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</si>
  <si>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</si>
  <si>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</si>
  <si>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</si>
  <si>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</si>
  <si>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</si>
  <si>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</si>
  <si>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</si>
  <si>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</si>
  <si>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</si>
  <si>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</si>
  <si>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</si>
  <si>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</si>
  <si>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</si>
  <si>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</si>
  <si>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</si>
  <si>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</si>
  <si>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</si>
  <si>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</si>
  <si>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</si>
  <si>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</si>
  <si>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</si>
  <si>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</si>
  <si>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</si>
  <si>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</si>
  <si>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</si>
  <si>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</si>
  <si>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</si>
  <si>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</si>
  <si>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</si>
  <si>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</si>
  <si>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</si>
  <si>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</si>
  <si>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</si>
  <si>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</si>
  <si>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</si>
  <si>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</si>
  <si>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</si>
  <si>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</si>
  <si>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</si>
  <si>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</si>
  <si>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</si>
  <si>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</si>
  <si>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</si>
  <si>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</si>
  <si>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</si>
  <si>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</si>
  <si>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</si>
  <si>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</si>
  <si>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</si>
  <si>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</si>
  <si>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</si>
  <si>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</si>
  <si>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</si>
  <si>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</si>
  <si>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</si>
  <si>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</si>
  <si>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</si>
  <si>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</si>
  <si>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</si>
  <si>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</si>
  <si>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</si>
  <si>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</si>
  <si>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</si>
  <si>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</si>
  <si>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</si>
  <si>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</si>
  <si>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</si>
  <si>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</si>
  <si>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</si>
  <si>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</si>
  <si>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</si>
  <si>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</si>
  <si>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</si>
  <si>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</si>
  <si>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</si>
  <si>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</si>
  <si>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</si>
  <si>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</si>
  <si>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</si>
  <si>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</si>
  <si>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</si>
  <si>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</si>
  <si>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</si>
  <si>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</si>
  <si>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</si>
  <si>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</si>
  <si>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</si>
  <si>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</si>
  <si>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</si>
  <si>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</si>
  <si>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</si>
  <si>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</si>
  <si>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</si>
  <si>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</si>
  <si>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</si>
  <si>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</si>
  <si>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</si>
  <si>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</si>
  <si>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</si>
  <si>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</si>
  <si>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</si>
  <si>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</si>
  <si>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</si>
  <si>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</si>
  <si>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</si>
  <si>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</si>
  <si>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</si>
  <si>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</si>
  <si>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</si>
  <si>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</si>
  <si>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</si>
  <si>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</si>
  <si>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</si>
  <si>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</si>
  <si>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</si>
  <si>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</si>
  <si>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</si>
  <si>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</si>
  <si>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</si>
  <si>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</si>
  <si>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</si>
  <si>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</si>
  <si>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</si>
  <si>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</si>
  <si>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</si>
  <si>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</si>
  <si>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</si>
  <si>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</si>
  <si>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</si>
  <si>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</si>
  <si>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</si>
  <si>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</si>
  <si>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</si>
  <si>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</si>
  <si>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</si>
  <si>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</si>
  <si>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</si>
  <si>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</si>
  <si>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</si>
  <si>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</si>
  <si>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</si>
  <si>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</si>
  <si>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</si>
  <si>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</si>
  <si>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</si>
  <si>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</si>
  <si>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</si>
  <si>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</si>
  <si>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</si>
  <si>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</si>
  <si>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</si>
  <si>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</si>
  <si>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</si>
  <si>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</si>
  <si>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</si>
  <si>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</si>
  <si>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</si>
  <si>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</si>
  <si>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</si>
  <si>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</si>
  <si>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</si>
  <si>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</si>
  <si>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</si>
  <si>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</si>
  <si>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</si>
  <si>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</si>
  <si>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</si>
  <si>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</si>
  <si>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</si>
  <si>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</si>
  <si>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</si>
  <si>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</si>
  <si>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</si>
  <si>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</si>
  <si>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</si>
  <si>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</si>
  <si>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</si>
  <si>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</si>
  <si>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</si>
  <si>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</si>
  <si>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</si>
  <si>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</si>
  <si>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</si>
  <si>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</si>
  <si>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</si>
  <si>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</si>
  <si>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</si>
  <si>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</si>
  <si>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</si>
  <si>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</si>
  <si>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</si>
  <si>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</si>
  <si>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</si>
  <si>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</si>
  <si>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</si>
  <si>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</si>
  <si>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</si>
  <si>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</si>
  <si>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</si>
  <si>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</si>
  <si>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</si>
  <si>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</si>
  <si>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</si>
  <si>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</si>
  <si>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</si>
  <si>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</si>
  <si>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</si>
  <si>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</si>
  <si>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</si>
  <si>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</si>
  <si>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</si>
  <si>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</si>
  <si>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</si>
  <si>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</si>
  <si>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</si>
  <si>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</si>
  <si>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</si>
  <si>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</si>
  <si>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</si>
  <si>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</si>
  <si>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</si>
  <si>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</si>
  <si>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</si>
  <si>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</si>
  <si>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</si>
  <si>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</si>
  <si>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</si>
  <si>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</si>
  <si>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</si>
  <si>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</si>
  <si>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</si>
  <si>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</si>
  <si>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</si>
  <si>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</si>
  <si>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</si>
  <si>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</si>
  <si>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</si>
  <si>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</si>
  <si>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</si>
  <si>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</si>
  <si>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</si>
  <si>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</si>
  <si>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</si>
  <si>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</si>
  <si>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</si>
  <si>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</si>
  <si>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</si>
  <si>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</si>
  <si>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</si>
  <si>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</si>
  <si>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</si>
  <si>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</si>
  <si>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</si>
  <si>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</si>
  <si>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</si>
  <si>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</si>
  <si>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</si>
  <si>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</si>
  <si>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</si>
  <si>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</si>
  <si>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</si>
  <si>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</si>
  <si>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</si>
  <si>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</si>
  <si>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</si>
  <si>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</si>
  <si>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</si>
  <si>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</si>
  <si>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</si>
  <si>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</si>
  <si>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</si>
  <si>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</si>
  <si>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</si>
  <si>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</si>
  <si>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</si>
  <si>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</si>
  <si>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</si>
  <si>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</si>
  <si>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</si>
  <si>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</si>
  <si>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</si>
  <si>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</si>
  <si>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</si>
  <si>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</si>
  <si>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</si>
  <si>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</si>
  <si>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</si>
  <si>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</si>
  <si>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</si>
  <si>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</si>
  <si>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</si>
  <si>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</si>
  <si>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</si>
  <si>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</si>
  <si>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</si>
  <si>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</si>
  <si>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</si>
  <si>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</si>
  <si>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</si>
  <si>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</si>
  <si>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</si>
  <si>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</si>
  <si>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</si>
  <si>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</si>
  <si>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</si>
  <si>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</si>
  <si>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</si>
  <si>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</si>
  <si>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</si>
  <si>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</si>
  <si>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</si>
  <si>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</si>
  <si>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</si>
  <si>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</si>
  <si>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</si>
  <si>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</si>
  <si>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</si>
  <si>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</si>
  <si>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</si>
  <si>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</si>
  <si>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</si>
  <si>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</si>
  <si>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</si>
  <si>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</si>
  <si>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</si>
  <si>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</si>
  <si>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</si>
  <si>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</si>
  <si>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</si>
  <si>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</si>
  <si>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</si>
  <si>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</si>
  <si>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</si>
  <si>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</si>
  <si>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</si>
  <si>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</si>
  <si>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</si>
  <si>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</si>
  <si>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</si>
  <si>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</si>
  <si>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</si>
  <si>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</si>
  <si>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</si>
  <si>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</si>
  <si>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</si>
  <si>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</si>
  <si>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</si>
  <si>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</si>
  <si>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</si>
  <si>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</si>
  <si>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</si>
  <si>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</si>
  <si>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</si>
  <si>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</si>
  <si>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</si>
  <si>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</si>
  <si>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</si>
  <si>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</si>
  <si>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</si>
  <si>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</si>
  <si>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</si>
  <si>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</si>
  <si>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</si>
  <si>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</si>
  <si>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</si>
  <si>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</si>
  <si>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</si>
  <si>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</si>
  <si>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</si>
  <si>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</si>
  <si>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</si>
  <si>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</si>
  <si>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</si>
  <si>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</si>
  <si>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</si>
  <si>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</si>
  <si>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</si>
  <si>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</si>
  <si>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</si>
  <si>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</si>
  <si>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</si>
  <si>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</si>
  <si>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</si>
  <si>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</si>
  <si>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</si>
  <si>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</si>
  <si>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</si>
  <si>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</si>
  <si>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</si>
  <si>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</si>
  <si>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</si>
  <si>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</si>
  <si>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</si>
  <si>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</si>
  <si>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</si>
  <si>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</si>
  <si>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</si>
  <si>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</si>
  <si>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</si>
  <si>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</si>
  <si>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</si>
  <si>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</si>
  <si>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</si>
  <si>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</si>
  <si>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</si>
  <si>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</si>
  <si>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</si>
  <si>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</si>
  <si>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</si>
  <si>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</si>
  <si>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</si>
  <si>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</si>
  <si>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</si>
  <si>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</si>
  <si>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</si>
  <si>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</si>
  <si>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</si>
  <si>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</si>
  <si>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</si>
  <si>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</si>
  <si>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</si>
  <si>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</si>
  <si>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</si>
  <si>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</si>
  <si>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</si>
  <si>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</si>
  <si>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</si>
  <si>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</si>
  <si>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</si>
  <si>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</si>
  <si>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</si>
  <si>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</si>
  <si>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</si>
  <si>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</si>
  <si>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</si>
  <si>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</si>
  <si>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</si>
  <si>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</si>
  <si>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</si>
  <si>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</si>
  <si>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</si>
  <si>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</si>
  <si>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</si>
  <si>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</si>
  <si>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</si>
  <si>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</si>
  <si>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</si>
  <si>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</si>
  <si>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</si>
  <si>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</si>
  <si>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</si>
  <si>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</si>
  <si>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</si>
  <si>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</si>
  <si>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</si>
  <si>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</si>
  <si>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</si>
  <si>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</si>
  <si>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</si>
  <si>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</si>
  <si>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</si>
  <si>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</si>
  <si>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</si>
  <si>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</si>
  <si>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</si>
  <si>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</si>
  <si>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</si>
  <si>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</si>
  <si>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</si>
  <si>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</si>
  <si>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</si>
  <si>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</si>
  <si>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</si>
  <si>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</si>
  <si>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</si>
  <si>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</si>
  <si>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</si>
  <si>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</si>
  <si>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</si>
  <si>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</si>
  <si>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</si>
  <si>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</si>
  <si>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</si>
  <si>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</si>
  <si>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</si>
  <si>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</si>
  <si>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</si>
  <si>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</si>
  <si>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</si>
  <si>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</si>
  <si>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</si>
  <si>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</si>
  <si>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</si>
  <si>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</si>
  <si>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</si>
  <si>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</si>
  <si>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</si>
  <si>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</si>
  <si>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</si>
  <si>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</si>
  <si>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</si>
  <si>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</si>
  <si>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</si>
  <si>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</si>
  <si>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</si>
  <si>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</si>
  <si>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</si>
  <si>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</si>
  <si>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</si>
  <si>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</si>
  <si>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</si>
  <si>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</si>
  <si>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</si>
  <si>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</si>
  <si>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</si>
  <si>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</si>
  <si>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</si>
  <si>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</si>
  <si>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</si>
  <si>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</si>
  <si>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</si>
  <si>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</si>
  <si>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</si>
  <si>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</si>
  <si>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</si>
  <si>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</si>
  <si>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</si>
  <si>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</si>
  <si>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</si>
  <si>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</si>
  <si>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</si>
  <si>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</si>
  <si>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</si>
  <si>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</si>
  <si>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</si>
  <si>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</si>
  <si>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</si>
  <si>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</si>
  <si>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</si>
  <si>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</si>
  <si>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</si>
  <si>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</si>
  <si>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</si>
  <si>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</si>
  <si>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</si>
  <si>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</si>
  <si>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</si>
  <si>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</si>
  <si>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</si>
  <si>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</si>
  <si>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</si>
  <si>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</si>
  <si>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</si>
  <si>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</si>
  <si>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</si>
  <si>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</si>
  <si>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</si>
  <si>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</si>
  <si>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</si>
  <si>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</si>
  <si>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</si>
  <si>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</si>
  <si>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</si>
  <si>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</si>
  <si>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</si>
  <si>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</si>
  <si>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</si>
  <si>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</si>
  <si>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</si>
  <si>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</si>
  <si>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</si>
  <si>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</si>
  <si>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</si>
  <si>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</si>
  <si>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</si>
  <si>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</si>
  <si>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</si>
  <si>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</si>
  <si>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</si>
  <si>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</si>
  <si>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</si>
  <si>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</si>
  <si>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</si>
  <si>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</si>
  <si>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</si>
  <si>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</si>
  <si>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</si>
  <si>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</si>
  <si>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</si>
  <si>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</si>
  <si>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</si>
  <si>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</si>
  <si>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</si>
  <si>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</si>
  <si>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</si>
  <si>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</si>
  <si>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</si>
  <si>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</si>
  <si>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</si>
  <si>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</si>
  <si>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</si>
  <si>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</si>
  <si>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</si>
  <si>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</si>
  <si>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</si>
  <si>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</si>
  <si>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</si>
  <si>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</si>
  <si>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</si>
  <si>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</si>
  <si>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</si>
  <si>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</si>
  <si>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</si>
  <si>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</si>
  <si>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</si>
  <si>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</si>
  <si>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</si>
  <si>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</si>
  <si>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</si>
  <si>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</si>
  <si>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</si>
  <si>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</si>
  <si>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</si>
  <si>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</si>
  <si>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</si>
  <si>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</si>
  <si>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</si>
  <si>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</si>
  <si>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</si>
  <si>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</si>
  <si>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</si>
  <si>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</si>
  <si>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</si>
  <si>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</si>
  <si>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</si>
  <si>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</si>
  <si>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</si>
  <si>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</si>
  <si>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</si>
  <si>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</si>
  <si>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</si>
  <si>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</si>
  <si>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</si>
  <si>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</si>
  <si>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</si>
  <si>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</si>
  <si>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</si>
  <si>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</si>
  <si>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</si>
  <si>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</si>
  <si>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</si>
  <si>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</si>
  <si>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</si>
  <si>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</si>
  <si>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</si>
  <si>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</si>
  <si>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</si>
  <si>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</si>
  <si>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</si>
  <si>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</si>
  <si>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</si>
  <si>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</si>
  <si>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</si>
  <si>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</si>
  <si>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</si>
  <si>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</si>
  <si>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</si>
  <si>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</si>
  <si>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</si>
  <si>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</si>
  <si>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</si>
  <si>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</si>
  <si>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</si>
  <si>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</si>
  <si>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</si>
  <si>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</si>
  <si>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</si>
  <si>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</si>
  <si>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</si>
  <si>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</si>
  <si>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</si>
  <si>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</si>
  <si>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</si>
  <si>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</si>
  <si>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</si>
  <si>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</si>
  <si>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</si>
  <si>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</si>
  <si>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</si>
  <si>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</si>
  <si>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</si>
  <si>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</si>
  <si>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</si>
  <si>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</si>
  <si>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</si>
  <si>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</si>
  <si>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</si>
  <si>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</si>
  <si>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</si>
  <si>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</si>
  <si>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</si>
  <si>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</si>
  <si>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</si>
  <si>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</si>
  <si>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</si>
  <si>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</si>
  <si>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</si>
  <si>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</si>
  <si>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</si>
  <si>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</si>
  <si>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</si>
  <si>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</si>
  <si>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</si>
  <si>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</si>
  <si>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</si>
  <si>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</si>
  <si>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</si>
  <si>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</si>
  <si>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</si>
  <si>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</si>
  <si>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</si>
  <si>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</si>
  <si>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</si>
  <si>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</si>
  <si>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</si>
  <si>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</si>
  <si>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</si>
  <si>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</si>
  <si>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</si>
  <si>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</si>
  <si>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</si>
  <si>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</si>
  <si>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</si>
  <si>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</si>
  <si>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</si>
  <si>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</si>
  <si>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</si>
  <si>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</si>
  <si>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</si>
  <si>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</si>
  <si>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</si>
  <si>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</si>
  <si>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</si>
  <si>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</si>
  <si>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</si>
  <si>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</si>
  <si>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</si>
  <si>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</si>
  <si>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</si>
  <si>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</si>
  <si>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</si>
  <si>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</si>
  <si>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</si>
  <si>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</si>
  <si>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</si>
  <si>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</si>
  <si>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</si>
  <si>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</si>
  <si>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</si>
  <si>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</si>
  <si>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</si>
  <si>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</si>
  <si>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</si>
  <si>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</si>
  <si>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</si>
  <si>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</si>
  <si>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</si>
  <si>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</si>
  <si>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</si>
  <si>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</si>
  <si>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</si>
  <si>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</si>
  <si>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</si>
  <si>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</si>
  <si>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</si>
  <si>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</si>
  <si>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</si>
  <si>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</si>
  <si>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</si>
  <si>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</si>
  <si>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</si>
  <si>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</si>
  <si>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</si>
  <si>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</si>
  <si>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</si>
  <si>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</si>
  <si>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</si>
  <si>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</si>
  <si>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</si>
  <si>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</si>
  <si>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</si>
  <si>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</si>
  <si>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</si>
  <si>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</si>
  <si>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</si>
  <si>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</si>
  <si>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</si>
  <si>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</si>
  <si>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</si>
  <si>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</si>
  <si>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</si>
  <si>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</si>
  <si>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</si>
  <si>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</si>
  <si>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</si>
  <si>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</si>
  <si>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</si>
  <si>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</si>
  <si>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</si>
  <si>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</si>
  <si>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</si>
  <si>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</si>
  <si>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</si>
  <si>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</si>
  <si>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</si>
  <si>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</si>
  <si>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</si>
  <si>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</si>
  <si>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</si>
  <si>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</si>
  <si>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</si>
  <si>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</si>
  <si>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</si>
  <si>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</si>
  <si>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</si>
  <si>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</si>
  <si>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</si>
  <si>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</si>
  <si>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</si>
  <si>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</si>
  <si>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</si>
  <si>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</si>
  <si>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</si>
  <si>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</si>
  <si>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</si>
  <si>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</si>
  <si>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</si>
  <si>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</si>
  <si>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</si>
  <si>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</si>
  <si>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</si>
  <si>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</si>
  <si>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</si>
  <si>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</si>
  <si>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</si>
  <si>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</si>
  <si>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</si>
  <si>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</si>
  <si>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</si>
  <si>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</si>
  <si>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</si>
  <si>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</si>
  <si>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</si>
  <si>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</si>
  <si>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</si>
  <si>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</si>
  <si>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</si>
  <si>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</si>
  <si>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</si>
  <si>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</si>
  <si>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</si>
  <si>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</si>
  <si>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</si>
  <si>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</si>
  <si>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</si>
  <si>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</si>
  <si>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</si>
  <si>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</si>
  <si>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</si>
  <si>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</si>
  <si>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</si>
  <si>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</si>
  <si>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</si>
  <si>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</si>
  <si>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</si>
  <si>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</si>
  <si>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</si>
  <si>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</si>
  <si>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</si>
  <si>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</si>
  <si>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</si>
  <si>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</si>
  <si>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</si>
  <si>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</si>
  <si>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</si>
  <si>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</si>
  <si>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</si>
  <si>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</si>
  <si>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</si>
  <si>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</si>
  <si>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</si>
  <si>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</si>
  <si>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</si>
  <si>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</si>
  <si>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</si>
  <si>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</si>
  <si>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</si>
  <si>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</si>
  <si>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</si>
  <si>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</si>
  <si>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</si>
  <si>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</si>
  <si>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</si>
  <si>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</si>
  <si>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</si>
  <si>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</si>
  <si>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</si>
  <si>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</si>
  <si>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</si>
  <si>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</si>
  <si>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</si>
  <si>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</si>
  <si>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</si>
  <si>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</si>
  <si>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</si>
  <si>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</si>
  <si>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</si>
  <si>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</si>
  <si>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</si>
  <si>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</si>
  <si>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</si>
  <si>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</si>
  <si>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</si>
  <si>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</si>
  <si>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</si>
  <si>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</si>
  <si>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</si>
  <si>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</si>
  <si>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</si>
  <si>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</si>
  <si>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</si>
  <si>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</si>
  <si>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</si>
  <si>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</si>
  <si>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</si>
  <si>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</si>
  <si>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</si>
  <si>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</si>
  <si>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</si>
  <si>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</si>
  <si>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</si>
  <si>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</si>
  <si>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</si>
  <si>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</si>
  <si>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</si>
  <si>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</si>
  <si>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</si>
  <si>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</si>
  <si>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</si>
  <si>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</si>
  <si>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</si>
  <si>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</si>
  <si>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</si>
  <si>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</si>
  <si>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</si>
  <si>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</si>
  <si>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</si>
  <si>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</si>
  <si>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</si>
  <si>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</si>
  <si>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</si>
  <si>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</si>
  <si>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</si>
  <si>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</si>
  <si>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</si>
  <si>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</si>
  <si>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</si>
  <si>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</si>
  <si>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</si>
  <si>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</si>
  <si>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</si>
  <si>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</si>
  <si>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</si>
  <si>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</si>
  <si>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</si>
  <si>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</si>
  <si>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</si>
  <si>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</si>
  <si>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</si>
  <si>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</si>
  <si>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</si>
  <si>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</si>
  <si>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</si>
  <si>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</si>
  <si>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</si>
  <si>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</si>
  <si>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</si>
  <si>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</si>
  <si>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</si>
  <si>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</si>
  <si>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</si>
  <si>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</si>
  <si>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</si>
  <si>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</si>
  <si>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</si>
  <si>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</si>
  <si>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</si>
  <si>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</si>
  <si>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</si>
  <si>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</si>
  <si>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</si>
  <si>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</si>
  <si>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</si>
  <si>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</si>
  <si>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</si>
  <si>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</si>
  <si>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</si>
  <si>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</si>
  <si>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</si>
  <si>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</si>
  <si>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</si>
  <si>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</si>
  <si>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</si>
  <si>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</si>
  <si>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</si>
  <si>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</si>
  <si>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</si>
  <si>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</si>
  <si>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</si>
  <si>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</si>
  <si>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</si>
  <si>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</si>
  <si>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</si>
  <si>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</si>
  <si>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</si>
  <si>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</si>
  <si>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</si>
  <si>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</si>
  <si>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</si>
  <si>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</si>
  <si>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</si>
  <si>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</si>
  <si>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</si>
  <si>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</si>
  <si>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</si>
  <si>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</si>
  <si>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</si>
  <si>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</si>
  <si>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</si>
  <si>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</si>
  <si>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</si>
  <si>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</si>
  <si>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</si>
  <si>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</si>
  <si>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</si>
  <si>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</si>
  <si>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</si>
  <si>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</si>
  <si>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</si>
  <si>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</si>
  <si>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</si>
  <si>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</si>
  <si>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</si>
  <si>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</si>
  <si>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</si>
  <si>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</si>
  <si>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</si>
  <si>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</si>
  <si>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</si>
  <si>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</si>
  <si>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</si>
  <si>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</si>
  <si>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</si>
  <si>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</si>
  <si>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</si>
  <si>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</si>
  <si>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</si>
  <si>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</si>
  <si>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</si>
  <si>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</si>
  <si>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</si>
  <si>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</si>
  <si>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</si>
  <si>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</si>
  <si>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</si>
  <si>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</si>
  <si>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</si>
  <si>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</si>
  <si>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</si>
  <si>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</si>
  <si>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</si>
  <si>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</si>
  <si>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</si>
  <si>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</si>
  <si>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</si>
  <si>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</si>
  <si>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</si>
  <si>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</si>
  <si>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</si>
  <si>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</si>
  <si>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</si>
  <si>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</si>
  <si>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</si>
  <si>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</si>
  <si>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</si>
  <si>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</si>
  <si>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</si>
  <si>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</si>
  <si>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</si>
  <si>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</si>
  <si>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</si>
  <si>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</si>
  <si>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</si>
  <si>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</si>
  <si>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</si>
  <si>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</si>
  <si>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</si>
  <si>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</si>
  <si>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</si>
  <si>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</si>
  <si>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</si>
  <si>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</si>
  <si>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</si>
  <si>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</si>
  <si>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</si>
  <si>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</si>
  <si>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</si>
  <si>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</si>
  <si>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</si>
  <si>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</si>
  <si>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</si>
  <si>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</si>
  <si>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</si>
  <si>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</si>
  <si>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</si>
  <si>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</si>
  <si>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</si>
  <si>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</si>
  <si>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</si>
  <si>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</si>
  <si>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</si>
  <si>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</si>
  <si>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</si>
  <si>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</si>
  <si>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</si>
  <si>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</si>
  <si>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</si>
  <si>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</si>
  <si>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</si>
  <si>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</si>
  <si>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</si>
  <si>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</si>
  <si>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</si>
  <si>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</si>
  <si>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</si>
  <si>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</si>
  <si>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</si>
  <si>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</si>
  <si>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</si>
  <si>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</si>
  <si>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</si>
  <si>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</si>
  <si>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</si>
  <si>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</si>
  <si>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</si>
  <si>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</si>
  <si>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</si>
  <si>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</si>
  <si>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</si>
  <si>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</si>
  <si>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</si>
  <si>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</si>
  <si>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</si>
  <si>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</si>
  <si>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</si>
  <si>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</si>
  <si>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</si>
  <si>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</si>
  <si>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</si>
  <si>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</si>
  <si>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</si>
  <si>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</si>
  <si>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</si>
  <si>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</si>
  <si>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</si>
  <si>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</si>
  <si>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</si>
  <si>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</si>
  <si>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</si>
  <si>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</si>
  <si>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</si>
  <si>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</si>
  <si>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</si>
  <si>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</si>
  <si>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</si>
  <si>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</si>
  <si>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</si>
  <si>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</si>
  <si>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</si>
  <si>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</si>
  <si>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</si>
  <si>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</si>
  <si>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</si>
  <si>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</si>
  <si>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</si>
  <si>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</si>
  <si>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</si>
  <si>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</si>
  <si>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</si>
  <si>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</si>
  <si>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</si>
  <si>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</si>
  <si>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</si>
  <si>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</si>
  <si>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</si>
  <si>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</si>
  <si>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</si>
  <si>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</si>
  <si>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</si>
  <si>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</si>
  <si>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</si>
  <si>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</si>
  <si>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</si>
  <si>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</si>
  <si>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</si>
  <si>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</si>
  <si>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</si>
  <si>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</si>
  <si>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</si>
  <si>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</si>
  <si>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</si>
  <si>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</si>
  <si>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</si>
  <si>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</si>
  <si>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</si>
  <si>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</si>
  <si>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</si>
  <si>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</si>
  <si>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</si>
  <si>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</si>
  <si>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</si>
  <si>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</si>
  <si>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</si>
  <si>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</si>
  <si>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</si>
  <si>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</si>
  <si>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</si>
  <si>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</si>
  <si>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</si>
  <si>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</si>
  <si>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</si>
  <si>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</si>
  <si>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</si>
  <si>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</si>
  <si>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</si>
  <si>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</si>
  <si>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</si>
  <si>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</si>
  <si>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</si>
  <si>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</si>
  <si>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</si>
  <si>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</si>
  <si>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</si>
  <si>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</si>
  <si>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</si>
  <si>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</si>
  <si>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</si>
  <si>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</si>
  <si>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</si>
  <si>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</si>
  <si>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</si>
  <si>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</si>
  <si>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</si>
  <si>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</si>
  <si>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</si>
  <si>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</si>
  <si>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</si>
  <si>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</si>
  <si>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</si>
  <si>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</si>
  <si>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</si>
  <si>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</si>
  <si>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</si>
  <si>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</si>
  <si>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</si>
  <si>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</si>
  <si>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</si>
  <si>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</si>
  <si>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</si>
  <si>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</si>
  <si>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</si>
  <si>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</si>
  <si>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</si>
  <si>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</si>
  <si>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</si>
  <si>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</si>
  <si>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</si>
  <si>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</si>
  <si>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</si>
  <si>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</si>
  <si>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</si>
  <si>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</si>
  <si>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</si>
  <si>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</si>
  <si>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</si>
  <si>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</si>
  <si>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</si>
  <si>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</si>
  <si>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</si>
  <si>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</si>
  <si>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</si>
  <si>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</si>
  <si>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</si>
  <si>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</si>
  <si>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</si>
  <si>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</si>
  <si>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</si>
  <si>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</si>
  <si>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</si>
  <si>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</si>
  <si>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</si>
  <si>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</si>
  <si>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</si>
  <si>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</si>
  <si>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</si>
  <si>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</si>
  <si>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</si>
  <si>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</si>
  <si>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</si>
  <si>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</si>
  <si>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</si>
  <si>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</si>
  <si>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</si>
  <si>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</si>
  <si>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</si>
  <si>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</si>
  <si>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</si>
  <si>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</si>
  <si>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</si>
  <si>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</si>
  <si>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</si>
  <si>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</si>
  <si>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</si>
  <si>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</si>
  <si>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</si>
  <si>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</si>
  <si>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</si>
  <si>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</si>
  <si>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</si>
  <si>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</si>
  <si>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</si>
  <si>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</si>
  <si>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</si>
  <si>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</si>
  <si>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</si>
  <si>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</si>
  <si>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</si>
  <si>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</si>
  <si>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</si>
  <si>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</si>
  <si>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</si>
  <si>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</si>
  <si>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</si>
  <si>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</si>
  <si>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</si>
  <si>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</si>
  <si>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</si>
  <si>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</si>
  <si>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</si>
  <si>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</si>
  <si>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</si>
  <si>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</si>
  <si>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</si>
  <si>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</si>
  <si>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</si>
  <si>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</si>
  <si>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</si>
  <si>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</si>
  <si>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</si>
  <si>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</si>
  <si>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</si>
  <si>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</si>
  <si>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</si>
  <si>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</si>
  <si>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</si>
  <si>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</si>
  <si>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</si>
  <si>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</si>
  <si>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</si>
  <si>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</si>
  <si>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</si>
  <si>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</si>
  <si>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</si>
  <si>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</si>
  <si>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</si>
  <si>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</si>
  <si>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</si>
  <si>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</si>
  <si>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</si>
  <si>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</si>
  <si>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</si>
  <si>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</si>
  <si>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</si>
  <si>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</si>
  <si>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</si>
  <si>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</si>
  <si>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</si>
  <si>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</si>
  <si>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</si>
  <si>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</si>
  <si>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</si>
  <si>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</si>
  <si>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</si>
  <si>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</si>
  <si>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</si>
  <si>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</si>
  <si>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</si>
  <si>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</si>
  <si>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</si>
  <si>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</si>
  <si>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</si>
  <si>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</si>
  <si>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</si>
  <si>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</si>
  <si>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</si>
  <si>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</si>
  <si>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</si>
  <si>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</si>
  <si>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</si>
  <si>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</si>
  <si>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</si>
  <si>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</si>
  <si>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</si>
  <si>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</si>
  <si>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</si>
  <si>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</si>
  <si>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</si>
  <si>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</si>
  <si>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</si>
  <si>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</si>
  <si>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</si>
  <si>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</si>
  <si>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</si>
  <si>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</si>
  <si>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</si>
  <si>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</si>
  <si>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</si>
  <si>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</si>
  <si>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</si>
  <si>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</si>
  <si>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</si>
  <si>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</si>
  <si>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</si>
  <si>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</si>
  <si>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</si>
  <si>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</si>
  <si>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</si>
  <si>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</si>
  <si>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</si>
  <si>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</si>
  <si>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</si>
  <si>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</si>
  <si>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</si>
  <si>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</si>
  <si>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</si>
  <si>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</si>
  <si>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</si>
  <si>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</si>
  <si>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</si>
  <si>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</si>
  <si>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</si>
  <si>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</si>
  <si>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</si>
  <si>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</si>
  <si>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</si>
  <si>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</si>
  <si>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</si>
  <si>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</si>
  <si>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</si>
  <si>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</si>
  <si>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</si>
  <si>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</si>
  <si>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</si>
  <si>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</si>
  <si>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</si>
  <si>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</si>
  <si>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</si>
  <si>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</si>
  <si>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</si>
  <si>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</si>
  <si>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</si>
  <si>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</si>
  <si>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</si>
  <si>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</si>
  <si>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</si>
  <si>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</si>
  <si>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</si>
  <si>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</si>
  <si>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</si>
  <si>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</si>
  <si>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</si>
  <si>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</si>
  <si>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</si>
  <si>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</si>
  <si>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</si>
  <si>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</si>
  <si>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</si>
  <si>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</si>
  <si>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</si>
  <si>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</si>
  <si>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</si>
  <si>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</si>
  <si>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</si>
  <si>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</si>
  <si>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</si>
  <si>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</si>
  <si>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</si>
  <si>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</si>
  <si>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</si>
  <si>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</si>
  <si>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</si>
  <si>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</si>
  <si>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</si>
  <si>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</si>
  <si>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</si>
  <si>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</si>
  <si>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</si>
  <si>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</si>
  <si>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</si>
  <si>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</si>
  <si>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</si>
  <si>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</si>
  <si>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</si>
  <si>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</si>
  <si>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</si>
  <si>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</si>
  <si>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</si>
  <si>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</si>
  <si>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</si>
  <si>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</si>
  <si>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</si>
  <si>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</si>
  <si>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</si>
  <si>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</si>
  <si>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</si>
  <si>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</si>
  <si>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</si>
  <si>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</si>
  <si>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</si>
  <si>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</si>
  <si>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</si>
  <si>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</si>
  <si>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</si>
  <si>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</si>
  <si>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</si>
  <si>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</si>
  <si>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</si>
  <si>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</si>
  <si>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</si>
  <si>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</si>
  <si>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</si>
  <si>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</si>
  <si>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</si>
  <si>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</si>
  <si>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</si>
  <si>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</si>
  <si>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</si>
  <si>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</si>
  <si>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</si>
  <si>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</si>
  <si>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</si>
  <si>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</si>
  <si>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</si>
  <si>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</si>
  <si>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</si>
  <si>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</si>
  <si>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</si>
  <si>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</si>
  <si>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</si>
  <si>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</si>
  <si>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</si>
  <si>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</si>
  <si>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</si>
  <si>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</si>
  <si>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</si>
  <si>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</si>
  <si>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</si>
  <si>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</si>
  <si>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</si>
  <si>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</si>
  <si>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</si>
  <si>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</si>
  <si>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</si>
  <si>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</si>
  <si>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</si>
  <si>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</si>
  <si>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</si>
  <si>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</si>
  <si>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</si>
  <si>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</si>
  <si>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</si>
  <si>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</si>
  <si>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</si>
  <si>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</si>
  <si>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</si>
  <si>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</si>
  <si>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</si>
  <si>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</si>
  <si>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</si>
  <si>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</si>
  <si>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</si>
  <si>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</si>
  <si>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</si>
  <si>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</si>
  <si>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</si>
  <si>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</si>
  <si>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</si>
  <si>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</si>
  <si>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</si>
  <si>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</si>
  <si>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</si>
  <si>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</si>
  <si>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</si>
  <si>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</si>
  <si>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</si>
  <si>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</si>
  <si>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</si>
  <si>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</si>
  <si>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</si>
  <si>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</si>
  <si>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</si>
  <si>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</si>
  <si>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</si>
  <si>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</si>
  <si>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</si>
  <si>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</si>
  <si>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</si>
  <si>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</si>
  <si>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</si>
  <si>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</si>
  <si>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</si>
  <si>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</si>
  <si>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</si>
  <si>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</si>
  <si>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</si>
  <si>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</si>
  <si>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</si>
  <si>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</si>
  <si>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</si>
  <si>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</si>
  <si>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</si>
  <si>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</si>
  <si>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</si>
  <si>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</si>
  <si>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</si>
  <si>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</si>
  <si>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</si>
  <si>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</si>
  <si>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</si>
  <si>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</si>
  <si>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</si>
  <si>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</si>
  <si>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</si>
  <si>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</si>
  <si>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</si>
  <si>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</si>
  <si>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</si>
  <si>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</si>
  <si>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</si>
  <si>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</si>
  <si>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</si>
  <si>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</si>
  <si>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</si>
  <si>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</si>
  <si>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</si>
  <si>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</si>
  <si>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</si>
  <si>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</si>
  <si>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</si>
  <si>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</si>
  <si>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</si>
  <si>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</si>
  <si>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</si>
  <si>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</si>
  <si>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</si>
  <si>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</si>
  <si>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</si>
  <si>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</si>
  <si>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</si>
  <si>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</si>
  <si>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</si>
  <si>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</si>
  <si>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</si>
  <si>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</si>
  <si>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</si>
  <si>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</si>
  <si>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</si>
  <si>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</si>
  <si>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</si>
  <si>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</si>
  <si>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</si>
  <si>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</si>
  <si>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</si>
  <si>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</si>
  <si>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</si>
  <si>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</si>
  <si>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</si>
  <si>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</si>
  <si>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</si>
  <si>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</si>
  <si>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</si>
  <si>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</si>
  <si>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</si>
  <si>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</si>
  <si>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</si>
  <si>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</si>
  <si>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</si>
  <si>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</si>
  <si>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</si>
  <si>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</si>
  <si>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</si>
  <si>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</si>
  <si>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</si>
  <si>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</si>
  <si>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</si>
  <si>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</si>
  <si>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</si>
  <si>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</si>
  <si>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</si>
  <si>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</si>
  <si>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</si>
  <si>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</si>
  <si>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</si>
  <si>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</si>
  <si>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</si>
  <si>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</si>
  <si>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</si>
  <si>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</si>
  <si>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</si>
  <si>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</si>
  <si>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</si>
  <si>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</si>
  <si>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</si>
  <si>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</si>
  <si>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</si>
  <si>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</si>
  <si>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</si>
  <si>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</si>
  <si>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</si>
  <si>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</si>
  <si>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</si>
  <si>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</si>
  <si>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</si>
  <si>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</si>
  <si>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</si>
  <si>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</si>
  <si>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</si>
  <si>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</si>
  <si>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</si>
  <si>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</si>
  <si>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</si>
  <si>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</si>
  <si>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</si>
  <si>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</si>
  <si>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</si>
  <si>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</si>
  <si>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</si>
  <si>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</si>
  <si>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</si>
  <si>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</si>
  <si>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</si>
  <si>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</si>
  <si>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</si>
  <si>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</si>
  <si>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</si>
  <si>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</si>
  <si>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</si>
  <si>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</si>
  <si>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</si>
  <si>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</si>
  <si>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</si>
  <si>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</si>
  <si>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</si>
  <si>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</si>
  <si>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</si>
  <si>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</si>
  <si>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</si>
  <si>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</si>
  <si>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</si>
  <si>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</si>
  <si>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</si>
  <si>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</si>
  <si>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</si>
  <si>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</si>
  <si>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</si>
  <si>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</si>
  <si>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</si>
  <si>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</si>
  <si>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</si>
  <si>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</si>
  <si>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</si>
  <si>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</si>
  <si>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</si>
  <si>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</si>
  <si>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</si>
  <si>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</si>
  <si>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</si>
  <si>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</si>
  <si>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</si>
  <si>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</si>
  <si>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</si>
  <si>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</si>
  <si>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</si>
  <si>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</si>
  <si>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</si>
  <si>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</si>
  <si>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</si>
  <si>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</si>
  <si>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</si>
  <si>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</si>
  <si>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</si>
  <si>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</si>
  <si>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</si>
  <si>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</si>
  <si>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</si>
  <si>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</si>
  <si>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</si>
  <si>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</si>
  <si>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</si>
  <si>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</si>
  <si>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</si>
  <si>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</si>
  <si>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</si>
  <si>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</si>
  <si>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</si>
  <si>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</si>
  <si>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</si>
  <si>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</si>
  <si>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</si>
  <si>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</si>
  <si>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</si>
  <si>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</si>
  <si>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</si>
  <si>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</si>
  <si>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</si>
  <si>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</si>
  <si>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</si>
  <si>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</si>
  <si>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</si>
  <si>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</si>
  <si>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</si>
  <si>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</si>
  <si>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</si>
  <si>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</si>
  <si>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</si>
  <si>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</si>
  <si>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</si>
  <si>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</si>
  <si>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</si>
  <si>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</si>
  <si>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</si>
  <si>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</si>
  <si>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</si>
  <si>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</si>
  <si>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</si>
  <si>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</si>
  <si>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</si>
  <si>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</si>
  <si>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</si>
  <si>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</si>
  <si>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</si>
  <si>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</si>
  <si>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</si>
  <si>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</si>
  <si>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</si>
  <si>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</si>
  <si>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</si>
  <si>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</si>
  <si>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</si>
  <si>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</si>
  <si>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</si>
  <si>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</si>
  <si>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</si>
  <si>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</si>
  <si>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</si>
  <si>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</si>
  <si>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</si>
  <si>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</si>
  <si>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</si>
  <si>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</si>
  <si>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</si>
  <si>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</si>
  <si>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</si>
  <si>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</si>
  <si>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</si>
  <si>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</si>
  <si>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</si>
  <si>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</si>
  <si>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</si>
  <si>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</si>
  <si>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</si>
  <si>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</si>
  <si>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</si>
  <si>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</si>
  <si>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</si>
  <si>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</si>
  <si>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</si>
  <si>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</si>
  <si>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</si>
  <si>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</si>
  <si>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</si>
  <si>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</si>
  <si>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</si>
  <si>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</si>
  <si>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</si>
  <si>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</si>
  <si>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</si>
  <si>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</si>
  <si>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</si>
  <si>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</si>
  <si>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</si>
  <si>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</si>
  <si>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</si>
  <si>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</si>
  <si>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</si>
  <si>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</si>
  <si>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</si>
  <si>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</si>
  <si>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</si>
  <si>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</si>
  <si>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</si>
  <si>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</si>
  <si>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</si>
  <si>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</si>
  <si>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</si>
  <si>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</si>
  <si>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</si>
  <si>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</si>
  <si>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</si>
  <si>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</si>
  <si>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</si>
  <si>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</si>
  <si>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</si>
  <si>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</si>
  <si>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</si>
  <si>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</si>
  <si>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</si>
  <si>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</si>
  <si>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</si>
  <si>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</si>
  <si>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</si>
  <si>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</si>
  <si>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</si>
  <si>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</si>
  <si>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</si>
  <si>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</si>
  <si>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</si>
  <si>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</si>
  <si>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</si>
  <si>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</si>
  <si>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</si>
  <si>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</si>
  <si>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</si>
  <si>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</si>
  <si>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</si>
  <si>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</si>
  <si>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</si>
  <si>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</si>
  <si>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</si>
  <si>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</si>
  <si>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</si>
  <si>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</si>
  <si>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</si>
  <si>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</si>
  <si>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</si>
  <si>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</si>
  <si>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</si>
  <si>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</si>
  <si>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</si>
  <si>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</si>
  <si>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</si>
  <si>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</si>
  <si>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</si>
  <si>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</si>
  <si>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</si>
  <si>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</si>
  <si>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</si>
  <si>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</si>
  <si>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</si>
  <si>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</si>
  <si>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</si>
  <si>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</si>
  <si>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</si>
  <si>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</si>
  <si>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</si>
  <si>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</si>
  <si>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</si>
  <si>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</si>
  <si>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</si>
  <si>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</si>
  <si>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</si>
  <si>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</si>
  <si>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</si>
  <si>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</si>
  <si>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</si>
  <si>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</si>
  <si>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</si>
  <si>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</si>
  <si>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</si>
  <si>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</si>
  <si>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</si>
  <si>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</si>
  <si>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</si>
  <si>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</si>
  <si>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</si>
  <si>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</si>
  <si>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</si>
  <si>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</si>
  <si>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</si>
  <si>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</si>
  <si>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</si>
  <si>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</si>
  <si>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</si>
  <si>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</si>
  <si>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</si>
  <si>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</si>
  <si>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</si>
  <si>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</si>
  <si>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</si>
  <si>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</si>
  <si>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</si>
  <si>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</si>
  <si>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</si>
  <si>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</si>
  <si>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</si>
  <si>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</si>
  <si>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</si>
  <si>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</si>
  <si>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</si>
  <si>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</si>
  <si>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</si>
  <si>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</si>
  <si>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</si>
  <si>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</si>
  <si>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</si>
  <si>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</si>
  <si>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</si>
  <si>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</si>
  <si>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</si>
  <si>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</si>
  <si>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</si>
  <si>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</si>
  <si>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</si>
  <si>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</si>
  <si>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</si>
  <si>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</si>
  <si>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</si>
  <si>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</si>
  <si>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</si>
  <si>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</si>
  <si>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</si>
  <si>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</si>
  <si>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</si>
  <si>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</si>
  <si>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</si>
  <si>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</si>
  <si>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</si>
  <si>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</si>
  <si>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</si>
  <si>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</si>
  <si>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</si>
  <si>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</si>
  <si>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</si>
  <si>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</si>
  <si>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</si>
  <si>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</si>
  <si>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</si>
  <si>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</si>
  <si>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</si>
  <si>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</si>
  <si>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</si>
  <si>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</si>
  <si>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</si>
  <si>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</si>
  <si>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</si>
  <si>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</si>
  <si>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</si>
  <si>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</si>
  <si>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</si>
  <si>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</si>
  <si>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</si>
  <si>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</si>
  <si>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</si>
  <si>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</si>
  <si>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</si>
  <si>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</si>
  <si>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</si>
  <si>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</si>
  <si>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</si>
  <si>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</si>
  <si>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</si>
  <si>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</si>
  <si>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</si>
  <si>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</si>
  <si>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</si>
  <si>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</si>
  <si>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</si>
  <si>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</si>
  <si>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</si>
  <si>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</si>
  <si>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</si>
  <si>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</si>
  <si>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</si>
  <si>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</si>
  <si>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</si>
  <si>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</si>
  <si>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</si>
  <si>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</si>
  <si>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</si>
  <si>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</si>
  <si>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</si>
  <si>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</si>
  <si>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</si>
  <si>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</si>
  <si>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</si>
  <si>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</si>
  <si>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</si>
  <si>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</si>
  <si>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</si>
  <si>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</si>
  <si>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</si>
  <si>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</si>
  <si>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</si>
  <si>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</si>
  <si>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</si>
  <si>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</si>
  <si>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</si>
  <si>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</si>
  <si>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</si>
  <si>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</si>
  <si>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</si>
  <si>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</si>
  <si>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</si>
  <si>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</si>
  <si>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</si>
  <si>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</si>
  <si>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</si>
  <si>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</si>
  <si>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</si>
  <si>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</si>
  <si>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</si>
  <si>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</si>
  <si>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</si>
  <si>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</si>
  <si>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</si>
  <si>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</si>
  <si>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</si>
  <si>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</si>
  <si>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</si>
  <si>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</si>
  <si>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</si>
  <si>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</si>
  <si>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</si>
  <si>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</si>
  <si>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</si>
  <si>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</si>
  <si>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</si>
  <si>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</si>
  <si>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</si>
  <si>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</si>
  <si>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</si>
  <si>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</si>
  <si>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</si>
  <si>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</si>
  <si>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</si>
  <si>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</si>
  <si>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</si>
  <si>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</si>
  <si>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</si>
  <si>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</si>
  <si>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</si>
  <si>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</si>
  <si>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</si>
  <si>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</si>
  <si>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</si>
  <si>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</si>
  <si>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</si>
  <si>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</si>
  <si>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</si>
  <si>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</si>
  <si>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</si>
  <si>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</si>
  <si>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</si>
  <si>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</si>
  <si>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</si>
  <si>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</si>
  <si>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</si>
  <si>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</si>
  <si>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</si>
  <si>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</si>
  <si>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</si>
  <si>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</si>
  <si>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</si>
  <si>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</si>
  <si>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</si>
  <si>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</si>
  <si>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</si>
  <si>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</si>
  <si>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</si>
  <si>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</si>
  <si>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</si>
  <si>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</si>
  <si>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</si>
  <si>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</si>
  <si>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</si>
  <si>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</si>
  <si>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</si>
  <si>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</si>
  <si>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</si>
  <si>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</si>
  <si>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</si>
  <si>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</si>
  <si>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</si>
  <si>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</si>
  <si>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</si>
  <si>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</si>
  <si>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</si>
  <si>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</si>
  <si>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</si>
  <si>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</si>
  <si>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</si>
  <si>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</si>
  <si>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</si>
  <si>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</si>
  <si>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</si>
  <si>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</si>
  <si>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</si>
  <si>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</si>
  <si>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</si>
  <si>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</si>
  <si>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</si>
  <si>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</si>
  <si>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</si>
  <si>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</si>
  <si>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</si>
  <si>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</si>
  <si>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</si>
  <si>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</si>
  <si>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</si>
  <si>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</si>
  <si>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</si>
  <si>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</si>
  <si>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</si>
  <si>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</si>
  <si>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</si>
  <si>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</si>
  <si>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</si>
  <si>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</si>
  <si>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</si>
  <si>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</si>
  <si>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</si>
  <si>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</si>
  <si>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</si>
  <si>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</si>
  <si>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</si>
  <si>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</si>
  <si>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</si>
  <si>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</si>
  <si>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</si>
  <si>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</si>
  <si>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</si>
  <si>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</si>
  <si>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</si>
  <si>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</si>
  <si>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</si>
  <si>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</si>
  <si>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</si>
  <si>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</si>
  <si>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</si>
  <si>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</si>
  <si>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</si>
  <si>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</si>
  <si>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</si>
  <si>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</si>
  <si>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</si>
  <si>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</si>
  <si>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</si>
  <si>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</si>
  <si>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</si>
  <si>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</si>
  <si>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</si>
  <si>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</si>
  <si>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</si>
  <si>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</si>
  <si>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</si>
  <si>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</si>
  <si>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</si>
  <si>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</si>
  <si>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</si>
  <si>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</si>
  <si>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</si>
  <si>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</si>
  <si>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</si>
  <si>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</si>
  <si>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</si>
  <si>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</si>
  <si>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</si>
  <si>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</si>
  <si>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</si>
  <si>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</si>
  <si>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</si>
  <si>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</si>
  <si>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</si>
  <si>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</si>
  <si>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</si>
  <si>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</si>
  <si>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</si>
  <si>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</si>
  <si>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</si>
  <si>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</si>
  <si>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</si>
  <si>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</si>
  <si>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</si>
  <si>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</si>
  <si>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</si>
  <si>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</si>
  <si>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</si>
  <si>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</si>
  <si>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</si>
  <si>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</si>
  <si>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</si>
  <si>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</si>
  <si>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</si>
  <si>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</si>
  <si>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</si>
  <si>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</si>
  <si>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</si>
  <si>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</si>
  <si>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</si>
  <si>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</si>
  <si>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</si>
  <si>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</si>
  <si>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</si>
  <si>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</si>
  <si>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</si>
  <si>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</si>
  <si>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</si>
  <si>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</si>
  <si>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</si>
  <si>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</si>
  <si>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</si>
  <si>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</si>
  <si>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</si>
  <si>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</si>
  <si>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</si>
  <si>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</si>
  <si>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</si>
  <si>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</si>
  <si>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</si>
  <si>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</si>
  <si>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</si>
  <si>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</si>
  <si>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</si>
  <si>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</si>
  <si>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</si>
  <si>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</si>
  <si>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</si>
  <si>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</si>
  <si>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</si>
  <si>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</si>
  <si>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</si>
  <si>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</si>
  <si>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</si>
  <si>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</si>
  <si>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</si>
  <si>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</si>
  <si>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</si>
  <si>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</si>
  <si>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</si>
  <si>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</si>
  <si>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</si>
  <si>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</si>
  <si>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</si>
  <si>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</si>
  <si>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</si>
  <si>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</si>
  <si>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</si>
  <si>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</si>
  <si>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</si>
  <si>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</si>
  <si>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</si>
  <si>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</si>
  <si>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</si>
  <si>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</si>
  <si>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</si>
  <si>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</si>
  <si>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</si>
  <si>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</si>
  <si>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</si>
  <si>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</si>
  <si>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</si>
  <si>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</si>
  <si>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</si>
  <si>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</si>
  <si>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</si>
  <si>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</si>
  <si>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</si>
  <si>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</si>
  <si>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</si>
  <si>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</si>
  <si>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</si>
  <si>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</si>
  <si>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</si>
  <si>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</si>
  <si>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</si>
  <si>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</si>
  <si>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</si>
  <si>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</si>
  <si>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</si>
  <si>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</si>
  <si>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</si>
  <si>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</si>
  <si>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</si>
  <si>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</si>
  <si>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</si>
  <si>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</si>
  <si>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</si>
  <si>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</si>
  <si>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</si>
  <si>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</si>
  <si>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</si>
  <si>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</si>
  <si>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</si>
  <si>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</si>
  <si>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</si>
  <si>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</si>
  <si>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</si>
  <si>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</si>
  <si>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</si>
  <si>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</si>
  <si>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</si>
  <si>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</si>
  <si>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</si>
  <si>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</si>
  <si>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</si>
  <si>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</si>
  <si>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</si>
  <si>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</si>
  <si>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</si>
  <si>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</si>
  <si>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</si>
  <si>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</si>
  <si>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</si>
  <si>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</si>
  <si>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</si>
  <si>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</si>
  <si>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</si>
  <si>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</si>
  <si>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</si>
  <si>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</si>
  <si>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</si>
  <si>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</si>
  <si>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</si>
  <si>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</si>
  <si>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</si>
  <si>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</si>
  <si>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</si>
  <si>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</si>
  <si>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</si>
  <si>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</si>
  <si>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</si>
  <si>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</si>
  <si>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</si>
  <si>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</si>
  <si>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</si>
  <si>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</si>
  <si>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</si>
  <si>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</si>
  <si>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</si>
  <si>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</si>
  <si>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</si>
  <si>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</si>
  <si>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</si>
  <si>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</si>
  <si>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</si>
  <si>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</si>
  <si>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</si>
  <si>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</si>
  <si>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</si>
  <si>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</si>
  <si>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</si>
  <si>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</si>
  <si>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</si>
  <si>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</si>
  <si>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</si>
  <si>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</si>
  <si>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</si>
  <si>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</si>
  <si>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</si>
  <si>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</si>
  <si>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</si>
  <si>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</si>
  <si>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</si>
  <si>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</si>
  <si>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</si>
  <si>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</si>
  <si>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</si>
  <si>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</si>
  <si>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</si>
  <si>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</si>
  <si>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</si>
  <si>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</si>
  <si>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</si>
  <si>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</si>
  <si>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</si>
  <si>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</si>
  <si>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</si>
  <si>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</si>
  <si>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</si>
  <si>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</si>
  <si>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</si>
  <si>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</si>
  <si>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</si>
  <si>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</si>
  <si>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</si>
  <si>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</si>
  <si>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</si>
  <si>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</si>
  <si>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</si>
  <si>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</si>
  <si>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</si>
  <si>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</si>
  <si>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</si>
  <si>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</si>
  <si>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</si>
  <si>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</si>
  <si>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</si>
  <si>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</si>
  <si>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</si>
  <si>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</si>
  <si>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</si>
  <si>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</si>
  <si>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</si>
  <si>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</si>
  <si>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</si>
  <si>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</si>
  <si>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</si>
  <si>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</si>
  <si>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</si>
  <si>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</si>
  <si>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</si>
  <si>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</si>
  <si>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</si>
  <si>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</si>
  <si>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</si>
  <si>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</si>
  <si>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</si>
  <si>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</si>
  <si>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</si>
  <si>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</si>
  <si>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</si>
  <si>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</si>
  <si>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</si>
  <si>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</si>
  <si>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</si>
  <si>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</si>
  <si>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</si>
  <si>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</si>
  <si>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</si>
  <si>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</si>
  <si>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</si>
  <si>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</si>
  <si>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</si>
  <si>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</si>
  <si>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</si>
  <si>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</si>
  <si>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</si>
  <si>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</si>
  <si>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</si>
  <si>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</si>
  <si>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</si>
  <si>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</si>
  <si>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</si>
  <si>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</si>
  <si>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</si>
  <si>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</si>
  <si>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</si>
  <si>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</si>
  <si>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</si>
  <si>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</si>
  <si>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</si>
  <si>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</si>
  <si>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</si>
  <si>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</si>
  <si>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</si>
  <si>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</si>
  <si>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</si>
  <si>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</si>
  <si>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</si>
  <si>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</si>
  <si>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</si>
  <si>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</si>
  <si>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</si>
  <si>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</si>
  <si>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</si>
  <si>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</si>
  <si>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</si>
  <si>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</si>
  <si>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</si>
  <si>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</si>
  <si>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</si>
  <si>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</si>
  <si>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</si>
  <si>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</si>
  <si>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</si>
  <si>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</si>
  <si>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</si>
  <si>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</si>
  <si>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</si>
  <si>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</si>
  <si>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</si>
  <si>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</si>
  <si>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</si>
  <si>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</si>
  <si>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</si>
  <si>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</si>
  <si>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</si>
  <si>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</si>
  <si>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</si>
  <si>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</si>
  <si>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</si>
  <si>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</si>
  <si>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</si>
  <si>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</si>
  <si>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</si>
  <si>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</si>
  <si>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</si>
  <si>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</si>
  <si>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</si>
  <si>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</si>
  <si>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</si>
  <si>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</si>
  <si>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</si>
  <si>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</si>
  <si>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</si>
  <si>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</si>
  <si>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</si>
  <si>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</si>
  <si>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</si>
  <si>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</si>
  <si>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</si>
  <si>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</si>
  <si>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</si>
  <si>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</si>
  <si>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</si>
  <si>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</si>
  <si>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</si>
  <si>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</si>
  <si>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</si>
  <si>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</si>
  <si>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</si>
  <si>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</si>
  <si>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</si>
  <si>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</si>
  <si>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</si>
  <si>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</si>
  <si>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</si>
  <si>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</si>
  <si>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</si>
  <si>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</si>
  <si>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</si>
  <si>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</si>
  <si>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</si>
  <si>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</si>
  <si>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</si>
  <si>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</si>
  <si>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</si>
  <si>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</si>
  <si>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</si>
  <si>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</si>
  <si>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</si>
  <si>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</si>
  <si>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</si>
  <si>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</si>
  <si>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</si>
  <si>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</si>
  <si>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</si>
  <si>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</si>
  <si>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</si>
  <si>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</si>
  <si>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</si>
  <si>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</si>
  <si>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</si>
  <si>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</si>
  <si>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</si>
  <si>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</si>
  <si>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</si>
  <si>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</si>
  <si>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</si>
  <si>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</si>
  <si>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</si>
  <si>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</si>
  <si>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</si>
  <si>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</si>
  <si>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</si>
  <si>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</si>
  <si>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</si>
  <si>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</si>
  <si>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</si>
  <si>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</si>
  <si>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</si>
  <si>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</si>
  <si>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</si>
  <si>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</si>
  <si>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</si>
  <si>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</si>
  <si>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</si>
  <si>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</si>
  <si>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</si>
  <si>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</si>
  <si>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</si>
  <si>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</si>
  <si>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</si>
  <si>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</si>
  <si>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</si>
  <si>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</si>
  <si>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</si>
  <si>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</si>
  <si>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</si>
  <si>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</si>
  <si>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</si>
  <si>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</si>
  <si>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</si>
  <si>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</si>
  <si>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</si>
  <si>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</si>
  <si>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</si>
  <si>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</si>
  <si>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</si>
  <si>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</si>
  <si>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</si>
  <si>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</si>
  <si>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</si>
  <si>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</si>
  <si>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</si>
  <si>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</si>
  <si>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</si>
  <si>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</si>
  <si>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</si>
  <si>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</si>
  <si>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</si>
  <si>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</si>
  <si>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</si>
  <si>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</si>
  <si>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</si>
  <si>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</si>
  <si>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</si>
  <si>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</si>
  <si>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</si>
  <si>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</si>
  <si>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</si>
  <si>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</si>
  <si>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</si>
  <si>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</si>
  <si>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</si>
  <si>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</si>
  <si>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</si>
  <si>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</si>
  <si>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</si>
  <si>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</si>
  <si>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</si>
  <si>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</si>
  <si>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</si>
  <si>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</si>
  <si>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</si>
  <si>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</si>
  <si>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</si>
  <si>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</si>
  <si>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</si>
  <si>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</si>
  <si>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</si>
  <si>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</si>
  <si>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</si>
  <si>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</si>
  <si>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</si>
  <si>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</si>
  <si>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</si>
  <si>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</si>
  <si>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</si>
  <si>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</si>
  <si>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</si>
  <si>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</si>
  <si>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</si>
  <si>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</si>
  <si>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</si>
  <si>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</si>
  <si>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</si>
  <si>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</si>
  <si>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</si>
  <si>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</si>
  <si>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</si>
  <si>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</si>
  <si>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</si>
  <si>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</si>
  <si>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</si>
  <si>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</si>
  <si>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</si>
  <si>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</si>
  <si>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</si>
  <si>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</si>
  <si>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</si>
  <si>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</si>
  <si>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</si>
  <si>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</si>
  <si>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</si>
  <si>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</si>
  <si>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</si>
  <si>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</si>
  <si>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</si>
  <si>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</si>
  <si>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</si>
  <si>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</si>
  <si>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</si>
  <si>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</si>
  <si>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</si>
  <si>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</si>
  <si>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</si>
  <si>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</si>
  <si>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</si>
  <si>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</si>
  <si>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</si>
  <si>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</si>
  <si>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</si>
  <si>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</si>
  <si>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</si>
  <si>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</si>
  <si>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</si>
  <si>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</si>
  <si>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</si>
  <si>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</si>
  <si>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</si>
  <si>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</si>
  <si>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</si>
  <si>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</si>
  <si>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</si>
  <si>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</si>
  <si>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</si>
  <si>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</si>
  <si>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</si>
  <si>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</si>
  <si>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</si>
  <si>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</si>
  <si>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</si>
  <si>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</si>
  <si>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</si>
  <si>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</si>
  <si>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</si>
  <si>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</si>
  <si>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</si>
  <si>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</si>
  <si>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</si>
  <si>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</si>
  <si>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</si>
  <si>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</si>
  <si>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</si>
  <si>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</si>
  <si>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</si>
  <si>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</si>
  <si>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</si>
  <si>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</si>
  <si>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</si>
  <si>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</si>
  <si>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</si>
  <si>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</si>
  <si>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</si>
  <si>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</si>
  <si>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</si>
  <si>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</si>
  <si>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</si>
  <si>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</si>
  <si>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</si>
  <si>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</si>
  <si>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</si>
  <si>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</si>
  <si>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</si>
  <si>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</si>
  <si>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</si>
  <si>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</si>
  <si>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</si>
  <si>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</si>
  <si>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</si>
  <si>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</si>
  <si>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</si>
  <si>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</si>
  <si>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</si>
  <si>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</si>
  <si>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</si>
  <si>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</si>
  <si>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</si>
  <si>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</si>
  <si>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</si>
  <si>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</si>
  <si>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</si>
  <si>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</si>
  <si>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</si>
  <si>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</si>
  <si>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</si>
  <si>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</si>
  <si>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</si>
  <si>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</si>
  <si>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</si>
  <si>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</si>
  <si>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</si>
  <si>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</si>
  <si>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</si>
  <si>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</si>
  <si>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</si>
  <si>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</si>
  <si>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</si>
  <si>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</si>
  <si>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</si>
  <si>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</si>
  <si>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</si>
  <si>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</si>
  <si>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</si>
  <si>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</si>
  <si>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</si>
  <si>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</si>
  <si>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</si>
  <si>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</si>
  <si>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</si>
  <si>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</si>
  <si>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</si>
  <si>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</si>
  <si>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</si>
  <si>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</si>
  <si>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</si>
  <si>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</si>
  <si>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</si>
  <si>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</si>
  <si>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</si>
  <si>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</si>
  <si>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</si>
  <si>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</si>
  <si>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</si>
  <si>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</si>
  <si>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</si>
  <si>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</si>
  <si>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</si>
  <si>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</si>
  <si>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</si>
  <si>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</si>
  <si>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</si>
  <si>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</si>
  <si>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</si>
  <si>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</si>
  <si>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</si>
  <si>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</si>
  <si>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</si>
  <si>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</si>
  <si>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</si>
  <si>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</si>
  <si>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</si>
  <si>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</si>
  <si>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</si>
  <si>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</si>
  <si>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</si>
  <si>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</si>
  <si>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</si>
  <si>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</si>
  <si>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</si>
  <si>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</si>
  <si>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</si>
  <si>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</si>
  <si>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</si>
  <si>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</si>
  <si>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</si>
  <si>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</si>
  <si>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</si>
  <si>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</si>
  <si>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</si>
  <si>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</si>
  <si>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</si>
  <si>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</si>
  <si>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</si>
  <si>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</si>
  <si>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</si>
  <si>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</si>
  <si>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</si>
  <si>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</si>
  <si>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</si>
  <si>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</si>
  <si>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</si>
  <si>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</si>
  <si>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</si>
  <si>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</si>
  <si>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</si>
  <si>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</si>
  <si>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</si>
  <si>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</si>
  <si>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</si>
  <si>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</si>
  <si>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</si>
  <si>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</si>
  <si>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</si>
  <si>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</si>
  <si>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</si>
  <si>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</si>
  <si>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</si>
  <si>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</si>
  <si>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</si>
  <si>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</si>
  <si>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</si>
  <si>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</si>
  <si>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</si>
  <si>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</si>
  <si>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</si>
  <si>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</si>
  <si>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</si>
  <si>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</si>
  <si>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</si>
  <si>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</si>
  <si>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</si>
  <si>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</si>
  <si>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</si>
  <si>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</si>
  <si>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</si>
  <si>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</si>
  <si>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</si>
  <si>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</si>
  <si>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</si>
  <si>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</si>
  <si>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</si>
  <si>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</si>
  <si>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</si>
  <si>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</si>
  <si>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</si>
  <si>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</si>
  <si>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</si>
  <si>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</si>
  <si>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</si>
  <si>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</si>
  <si>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</si>
  <si>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</si>
  <si>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</si>
  <si>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</si>
  <si>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</si>
  <si>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</si>
  <si>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</si>
  <si>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</si>
  <si>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</si>
  <si>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</si>
  <si>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</si>
  <si>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</si>
  <si>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</si>
  <si>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</si>
  <si>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</si>
  <si>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</si>
  <si>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</si>
  <si>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</si>
  <si>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</si>
  <si>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</si>
  <si>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</si>
  <si>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</si>
  <si>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</si>
  <si>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</si>
  <si>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</si>
  <si>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</si>
  <si>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</si>
  <si>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</si>
  <si>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</si>
  <si>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</si>
  <si>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</si>
  <si>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</si>
  <si>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</si>
  <si>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</si>
  <si>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</si>
  <si>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</si>
  <si>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</si>
  <si>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</si>
  <si>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</si>
  <si>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</si>
  <si>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</si>
  <si>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</si>
  <si>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</si>
  <si>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</si>
  <si>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</si>
  <si>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</si>
  <si>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</si>
  <si>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</si>
  <si>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</si>
  <si>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</si>
  <si>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</si>
  <si>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</si>
  <si>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</si>
  <si>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</si>
  <si>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</si>
  <si>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</si>
  <si>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</si>
  <si>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</si>
  <si>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</si>
  <si>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</si>
  <si>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</si>
  <si>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</si>
  <si>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</si>
  <si>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</si>
  <si>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</si>
  <si>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</si>
  <si>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</si>
  <si>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</si>
  <si>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</si>
  <si>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</si>
  <si>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</si>
  <si>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</si>
  <si>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</si>
  <si>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</si>
  <si>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</si>
  <si>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</si>
  <si>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</si>
  <si>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</si>
  <si>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</si>
  <si>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</si>
  <si>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</si>
  <si>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</si>
  <si>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</si>
  <si>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</si>
  <si>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</si>
  <si>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</si>
  <si>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</si>
  <si>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</si>
  <si>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</si>
  <si>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</si>
  <si>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</si>
  <si>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</si>
  <si>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</si>
  <si>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</si>
  <si>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</si>
  <si>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</si>
  <si>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</si>
  <si>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</si>
  <si>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</si>
  <si>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</si>
  <si>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</si>
  <si>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</si>
  <si>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</si>
  <si>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</si>
  <si>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</si>
  <si>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</si>
  <si>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</si>
  <si>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</si>
  <si>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</si>
  <si>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</si>
  <si>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</si>
  <si>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</si>
  <si>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</si>
  <si>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</si>
  <si>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</si>
  <si>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</si>
  <si>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</si>
  <si>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</si>
  <si>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</si>
  <si>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</si>
  <si>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</si>
  <si>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</si>
  <si>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</si>
  <si>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</si>
  <si>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</si>
  <si>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</si>
  <si>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</si>
  <si>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</si>
  <si>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</si>
  <si>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</si>
  <si>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</si>
  <si>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</si>
  <si>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</si>
  <si>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</si>
  <si>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</si>
  <si>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</si>
  <si>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</si>
  <si>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</si>
  <si>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</si>
  <si>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</si>
  <si>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</si>
  <si>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</si>
  <si>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</si>
  <si>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</si>
  <si>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</si>
  <si>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</si>
  <si>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</si>
  <si>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</si>
  <si>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</si>
  <si>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</si>
  <si>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</si>
  <si>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</si>
  <si>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</si>
  <si>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</si>
  <si>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</si>
  <si>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</si>
  <si>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</si>
  <si>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</si>
  <si>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</si>
  <si>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</si>
  <si>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</si>
  <si>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</si>
  <si>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</si>
  <si>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</si>
  <si>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</si>
  <si>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</si>
  <si>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</si>
  <si>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</si>
  <si>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</si>
  <si>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</si>
  <si>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</si>
  <si>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</si>
  <si>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</si>
  <si>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</si>
  <si>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</si>
  <si>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</si>
  <si>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</si>
  <si>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</si>
  <si>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</si>
  <si>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</si>
  <si>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</si>
  <si>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</si>
  <si>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</si>
  <si>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</si>
  <si>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</si>
  <si>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</si>
  <si>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</si>
  <si>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</si>
  <si>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</si>
  <si>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</si>
  <si>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</si>
  <si>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</si>
  <si>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</si>
  <si>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</si>
  <si>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</si>
  <si>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</si>
  <si>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</si>
  <si>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</si>
  <si>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</si>
  <si>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</si>
  <si>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</si>
  <si>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</si>
  <si>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</si>
  <si>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</si>
  <si>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</si>
  <si>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</si>
  <si>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</si>
  <si>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</si>
  <si>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</si>
  <si>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</si>
  <si>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</si>
  <si>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</si>
  <si>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</si>
  <si>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</si>
  <si>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</si>
  <si>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</si>
  <si>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</si>
  <si>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</si>
  <si>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</si>
  <si>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</si>
  <si>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</si>
  <si>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</si>
  <si>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</si>
  <si>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</si>
  <si>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</si>
  <si>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</si>
  <si>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</si>
  <si>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</si>
  <si>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</si>
  <si>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</si>
  <si>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</si>
  <si>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</si>
  <si>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</si>
  <si>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</si>
  <si>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</si>
  <si>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</si>
  <si>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</si>
  <si>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</si>
  <si>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</si>
  <si>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</si>
  <si>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</si>
  <si>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</si>
  <si>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</si>
  <si>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</si>
  <si>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</si>
  <si>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</si>
  <si>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</si>
  <si>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</si>
  <si>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</si>
  <si>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</si>
  <si>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</si>
  <si>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</si>
  <si>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</si>
  <si>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</si>
  <si>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</si>
  <si>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</si>
  <si>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</si>
  <si>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</si>
  <si>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</si>
  <si>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</si>
  <si>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</si>
  <si>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</si>
  <si>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</si>
  <si>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</si>
  <si>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</si>
  <si>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</si>
  <si>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</si>
  <si>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</si>
  <si>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</si>
  <si>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</si>
  <si>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</si>
  <si>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</si>
  <si>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</si>
  <si>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</si>
  <si>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</si>
  <si>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</si>
  <si>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</si>
  <si>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</si>
  <si>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</si>
  <si>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</si>
  <si>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</si>
  <si>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</si>
  <si>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</si>
  <si>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</si>
  <si>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</si>
  <si>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</si>
  <si>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</si>
  <si>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</si>
  <si>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</si>
  <si>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</si>
  <si>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</si>
  <si>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</si>
  <si>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</si>
  <si>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</si>
  <si>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</si>
  <si>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</si>
  <si>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</si>
  <si>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</si>
  <si>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</si>
  <si>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</si>
  <si>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</si>
  <si>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</si>
  <si>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</si>
  <si>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</si>
  <si>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</si>
  <si>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</si>
  <si>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</si>
  <si>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</si>
  <si>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</si>
  <si>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</si>
  <si>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</si>
  <si>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</si>
  <si>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</si>
  <si>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</si>
  <si>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</si>
  <si>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</si>
  <si>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</si>
  <si>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</si>
  <si>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</si>
  <si>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</si>
  <si>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</si>
  <si>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</si>
  <si>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</si>
  <si>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</si>
  <si>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</si>
  <si>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</si>
  <si>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</si>
  <si>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</si>
  <si>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</si>
  <si>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</si>
  <si>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</si>
  <si>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</si>
  <si>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</si>
  <si>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</si>
  <si>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</si>
  <si>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</si>
  <si>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</si>
  <si>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</si>
  <si>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</si>
  <si>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</si>
  <si>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</si>
  <si>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</si>
  <si>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</si>
  <si>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</si>
  <si>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</si>
  <si>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</si>
  <si>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</si>
  <si>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</si>
  <si>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</si>
  <si>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</si>
  <si>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</si>
  <si>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</si>
  <si>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</si>
  <si>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</si>
  <si>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</si>
  <si>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</si>
  <si>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</si>
  <si>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</si>
  <si>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</si>
  <si>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</si>
  <si>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</si>
  <si>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</si>
  <si>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</si>
  <si>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</si>
  <si>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</si>
  <si>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</si>
  <si>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</si>
  <si>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</si>
  <si>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</si>
  <si>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</si>
  <si>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</si>
  <si>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</si>
  <si>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</si>
  <si>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</si>
  <si>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</si>
  <si>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</si>
  <si>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</si>
  <si>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</si>
  <si>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</si>
  <si>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</si>
  <si>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</si>
  <si>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</si>
  <si>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</si>
  <si>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</si>
  <si>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</si>
  <si>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</si>
  <si>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</si>
  <si>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</si>
  <si>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</si>
  <si>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</si>
  <si>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</si>
  <si>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</si>
  <si>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</si>
  <si>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</si>
  <si>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</si>
  <si>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</si>
  <si>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</si>
  <si>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</si>
  <si>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</si>
  <si>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</si>
  <si>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</si>
  <si>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</si>
  <si>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</si>
  <si>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</si>
  <si>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</si>
  <si>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</si>
  <si>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</si>
  <si>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</si>
  <si>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</si>
  <si>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</si>
  <si>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</si>
  <si>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</si>
  <si>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</si>
  <si>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</si>
  <si>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</si>
  <si>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</si>
  <si>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</si>
  <si>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</si>
  <si>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</si>
  <si>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</si>
  <si>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</si>
  <si>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</si>
  <si>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</si>
  <si>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</si>
  <si>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</si>
  <si>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</si>
  <si>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</si>
  <si>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</si>
  <si>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</si>
  <si>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</si>
  <si>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</si>
  <si>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</si>
  <si>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</si>
  <si>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</si>
  <si>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</si>
  <si>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</si>
  <si>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</si>
  <si>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</si>
  <si>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</si>
  <si>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</si>
  <si>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</si>
  <si>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</si>
  <si>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</si>
  <si>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</si>
  <si>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</si>
  <si>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</si>
  <si>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</si>
  <si>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</si>
  <si>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</si>
  <si>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</si>
  <si>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</si>
  <si>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</si>
  <si>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</si>
  <si>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</si>
  <si>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</si>
  <si>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</si>
  <si>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</si>
  <si>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</si>
  <si>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</si>
  <si>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</si>
  <si>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</si>
  <si>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</si>
  <si>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</si>
  <si>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</si>
  <si>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</si>
  <si>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</si>
  <si>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</si>
  <si>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</si>
  <si>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</si>
  <si>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</si>
  <si>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</si>
  <si>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</si>
  <si>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</si>
  <si>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</si>
  <si>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</si>
  <si>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</si>
  <si>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</si>
  <si>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</si>
  <si>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</si>
  <si>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</si>
  <si>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</si>
  <si>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</si>
  <si>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</si>
  <si>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</si>
  <si>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</si>
  <si>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</si>
  <si>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</si>
  <si>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</si>
  <si>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</si>
  <si>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</si>
  <si>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</si>
  <si>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</si>
  <si>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</si>
  <si>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</si>
  <si>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</si>
  <si>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</si>
  <si>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</si>
  <si>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</si>
  <si>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</si>
  <si>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</si>
  <si>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</si>
  <si>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</si>
  <si>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</si>
  <si>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</si>
  <si>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</si>
  <si>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</si>
  <si>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</si>
  <si>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</si>
  <si>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</si>
  <si>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</si>
  <si>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</si>
  <si>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</si>
  <si>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</si>
  <si>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</si>
  <si>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</si>
  <si>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</si>
  <si>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</si>
  <si>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</si>
  <si>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</si>
  <si>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</si>
  <si>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</si>
  <si>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</si>
  <si>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</si>
  <si>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</si>
  <si>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</si>
  <si>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</si>
  <si>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</si>
  <si>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</si>
  <si>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</si>
  <si>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</si>
  <si>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</si>
  <si>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</si>
  <si>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</si>
  <si>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</si>
  <si>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</si>
  <si>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</si>
  <si>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</si>
  <si>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</si>
  <si>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</si>
  <si>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</si>
  <si>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</si>
  <si>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</si>
  <si>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</si>
  <si>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</si>
  <si>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</si>
  <si>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</si>
  <si>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</si>
  <si>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</si>
  <si>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</si>
  <si>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</si>
  <si>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</si>
  <si>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</si>
  <si>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</si>
  <si>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</si>
  <si>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</si>
  <si>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</si>
  <si>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</si>
  <si>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</si>
  <si>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</si>
  <si>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</si>
  <si>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</si>
  <si>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</si>
  <si>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</si>
  <si>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</si>
  <si>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</si>
  <si>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</si>
  <si>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</si>
  <si>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</si>
  <si>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</si>
  <si>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</si>
  <si>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</si>
  <si>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</si>
  <si>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</si>
  <si>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</si>
  <si>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</si>
  <si>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</si>
  <si>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</si>
  <si>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</si>
  <si>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</si>
  <si>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</si>
  <si>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</si>
  <si>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</si>
  <si>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</si>
  <si>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</si>
  <si>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</si>
  <si>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</si>
  <si>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</si>
  <si>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</si>
  <si>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</si>
  <si>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</si>
  <si>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</si>
  <si>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</si>
  <si>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</si>
  <si>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</si>
  <si>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</si>
  <si>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</si>
  <si>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</si>
  <si>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</si>
  <si>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</si>
  <si>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</si>
  <si>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</si>
  <si>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</si>
  <si>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</si>
  <si>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</si>
  <si>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</si>
  <si>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</si>
  <si>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</si>
  <si>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</si>
  <si>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</si>
  <si>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</si>
  <si>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</si>
  <si>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</si>
  <si>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</si>
  <si>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</si>
  <si>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</si>
  <si>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</si>
  <si>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</si>
  <si>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</si>
  <si>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</si>
  <si>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</si>
  <si>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</si>
  <si>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</si>
  <si>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</si>
  <si>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</si>
  <si>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</si>
  <si>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</si>
  <si>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</si>
  <si>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</si>
  <si>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</si>
  <si>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</si>
  <si>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</si>
  <si>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</si>
  <si>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</si>
  <si>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</si>
  <si>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</si>
  <si>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</si>
  <si>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</si>
  <si>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</si>
  <si>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</si>
  <si>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</si>
  <si>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</si>
  <si>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</si>
  <si>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</si>
  <si>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</si>
  <si>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</si>
  <si>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</si>
  <si>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</si>
  <si>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</si>
  <si>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</si>
  <si>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</si>
  <si>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</si>
  <si>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</si>
  <si>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</si>
  <si>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</si>
  <si>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</si>
  <si>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</si>
  <si>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</si>
  <si>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</si>
  <si>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</si>
  <si>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</si>
  <si>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</si>
  <si>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</si>
  <si>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</si>
  <si>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</si>
  <si>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</si>
  <si>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</si>
  <si>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</si>
  <si>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</si>
  <si>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</si>
  <si>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</si>
  <si>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</si>
  <si>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</si>
  <si>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</si>
  <si>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</si>
  <si>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</si>
  <si>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</si>
  <si>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</si>
  <si>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</si>
  <si>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</si>
  <si>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</si>
  <si>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</si>
  <si>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</si>
  <si>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</si>
  <si>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</si>
  <si>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</si>
  <si>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</si>
  <si>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</si>
  <si>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</si>
  <si>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</si>
  <si>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</si>
  <si>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</si>
  <si>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</si>
  <si>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</si>
  <si>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</si>
  <si>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</si>
  <si>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</si>
  <si>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</si>
  <si>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</si>
  <si>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</si>
  <si>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</si>
  <si>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</si>
  <si>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</si>
  <si>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</si>
  <si>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</si>
  <si>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</si>
  <si>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</si>
  <si>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</si>
  <si>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</si>
  <si>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</si>
  <si>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</si>
  <si>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</si>
  <si>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</si>
  <si>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</si>
  <si>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</si>
  <si>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</si>
  <si>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</si>
  <si>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</si>
  <si>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</si>
  <si>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</si>
  <si>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</si>
  <si>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</si>
  <si>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</si>
  <si>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</si>
  <si>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</si>
  <si>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</si>
  <si>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</si>
  <si>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</si>
  <si>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</si>
  <si>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</si>
  <si>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</si>
  <si>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</si>
  <si>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</si>
  <si>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</si>
  <si>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</si>
  <si>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</si>
  <si>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</si>
  <si>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</si>
  <si>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</si>
  <si>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</si>
  <si>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</si>
  <si>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</si>
  <si>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</si>
  <si>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</si>
  <si>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</si>
  <si>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</si>
  <si>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</si>
  <si>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</si>
  <si>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</si>
  <si>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</si>
  <si>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</si>
  <si>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</si>
  <si>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</si>
  <si>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</si>
  <si>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</si>
  <si>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</si>
  <si>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</si>
  <si>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</si>
  <si>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</si>
  <si>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</si>
  <si>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</si>
  <si>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</si>
  <si>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</si>
  <si>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</si>
  <si>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</si>
  <si>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</si>
  <si>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</si>
  <si>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</si>
  <si>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</si>
  <si>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</si>
  <si>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</si>
  <si>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</si>
  <si>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</si>
  <si>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</si>
  <si>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</si>
  <si>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</si>
  <si>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</si>
  <si>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</si>
  <si>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</si>
  <si>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</si>
  <si>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</si>
  <si>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</si>
  <si>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</si>
  <si>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</si>
  <si>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</si>
  <si>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</si>
  <si>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</si>
  <si>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</si>
  <si>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</si>
  <si>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</si>
  <si>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</si>
  <si>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</si>
  <si>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</si>
  <si>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</si>
  <si>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</si>
  <si>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</si>
  <si>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</si>
  <si>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</si>
  <si>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</si>
  <si>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</si>
  <si>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</si>
  <si>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</si>
  <si>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</si>
  <si>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</si>
  <si>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</si>
  <si>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</si>
  <si>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</si>
  <si>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</si>
  <si>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</si>
  <si>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</si>
  <si>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</si>
  <si>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</si>
  <si>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</si>
  <si>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</si>
  <si>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</si>
  <si>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</si>
  <si>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</si>
  <si>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</si>
  <si>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</si>
  <si>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</si>
  <si>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</si>
  <si>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</si>
  <si>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</si>
  <si>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</si>
  <si>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</si>
  <si>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</si>
  <si>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</si>
  <si>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</si>
  <si>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</si>
  <si>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</si>
  <si>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</si>
  <si>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</si>
  <si>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</si>
  <si>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</si>
  <si>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</si>
  <si>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</si>
  <si>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</si>
  <si>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</si>
  <si>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</si>
  <si>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</si>
  <si>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</si>
  <si>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</si>
  <si>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</si>
  <si>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</si>
  <si>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</si>
  <si>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</si>
  <si>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</si>
  <si>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</si>
  <si>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</si>
  <si>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</si>
  <si>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</si>
  <si>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</si>
  <si>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</si>
  <si>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</si>
  <si>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</si>
  <si>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</si>
  <si>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</si>
  <si>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</si>
  <si>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</si>
  <si>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</si>
  <si>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</si>
  <si>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</si>
  <si>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</si>
  <si>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</si>
  <si>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</si>
  <si>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</si>
  <si>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</si>
  <si>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</si>
  <si>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</si>
  <si>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</si>
  <si>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</si>
  <si>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</si>
  <si>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</si>
  <si>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</si>
  <si>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</si>
  <si>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</si>
  <si>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</si>
  <si>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</si>
  <si>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</si>
  <si>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</si>
  <si>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</si>
  <si>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</si>
  <si>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</si>
  <si>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</si>
  <si>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</si>
  <si>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</si>
  <si>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</si>
  <si>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</si>
  <si>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</si>
  <si>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</si>
  <si>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</si>
  <si>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</si>
  <si>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</si>
  <si>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</si>
  <si>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</si>
  <si>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</si>
  <si>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</si>
  <si>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</si>
  <si>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</si>
  <si>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</si>
  <si>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</si>
  <si>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</si>
  <si>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</si>
  <si>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</si>
  <si>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</si>
  <si>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</si>
  <si>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</si>
  <si>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</si>
  <si>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</si>
  <si>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</si>
  <si>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</si>
  <si>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</si>
  <si>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</si>
  <si>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</si>
  <si>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</si>
  <si>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</si>
  <si>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</si>
  <si>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</si>
  <si>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</si>
  <si>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</si>
  <si>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</si>
  <si>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</si>
  <si>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</si>
  <si>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</si>
  <si>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</si>
  <si>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</si>
  <si>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</si>
  <si>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</si>
  <si>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</si>
  <si>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</si>
  <si>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</si>
  <si>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</si>
  <si>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</si>
  <si>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</si>
  <si>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</si>
  <si>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</si>
  <si>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</si>
  <si>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</si>
  <si>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</si>
  <si>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</si>
  <si>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</si>
  <si>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</si>
  <si>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</si>
  <si>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</si>
  <si>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</si>
  <si>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</si>
  <si>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</si>
  <si>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</si>
  <si>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</si>
  <si>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</si>
  <si>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</si>
  <si>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</si>
  <si>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</si>
  <si>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</si>
  <si>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</si>
  <si>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</si>
  <si>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</si>
  <si>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</si>
  <si>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</si>
  <si>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</si>
  <si>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</si>
  <si>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</si>
  <si>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</si>
  <si>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</si>
  <si>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</si>
  <si>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</si>
  <si>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</si>
  <si>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</si>
  <si>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</si>
  <si>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</si>
  <si>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</si>
  <si>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</si>
  <si>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</si>
  <si>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</si>
  <si>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</si>
  <si>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</si>
  <si>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</si>
  <si>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</si>
  <si>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</si>
  <si>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</si>
  <si>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</si>
  <si>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</si>
  <si>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</si>
  <si>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</si>
  <si>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</si>
  <si>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</si>
  <si>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</si>
  <si>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</si>
  <si>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</si>
  <si>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</si>
  <si>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</si>
  <si>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</si>
  <si>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</si>
  <si>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</si>
  <si>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</si>
  <si>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</si>
  <si>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</si>
  <si>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</si>
  <si>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</si>
  <si>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</si>
  <si>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</si>
  <si>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</si>
  <si>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</si>
  <si>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</si>
  <si>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</si>
  <si>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</si>
  <si>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</si>
  <si>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</si>
  <si>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</si>
  <si>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</si>
  <si>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</si>
  <si>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</si>
  <si>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</si>
  <si>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</si>
  <si>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</si>
  <si>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</si>
  <si>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</si>
  <si>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</si>
  <si>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</si>
  <si>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</si>
  <si>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</si>
  <si>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</si>
  <si>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</si>
  <si>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</si>
  <si>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</si>
  <si>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</si>
  <si>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</si>
  <si>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</si>
  <si>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</si>
  <si>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</si>
  <si>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</si>
  <si>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</si>
  <si>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</si>
  <si>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</si>
  <si>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</si>
  <si>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</si>
  <si>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</si>
  <si>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</si>
  <si>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</si>
  <si>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</si>
  <si>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</si>
  <si>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</si>
  <si>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</si>
  <si>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</si>
  <si>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</si>
  <si>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</si>
  <si>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</si>
  <si>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</si>
  <si>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</si>
  <si>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</si>
  <si>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</si>
  <si>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</si>
  <si>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</si>
  <si>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</si>
  <si>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</si>
  <si>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</si>
  <si>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</si>
  <si>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</si>
  <si>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</si>
  <si>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</si>
  <si>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</si>
  <si>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</si>
  <si>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</si>
  <si>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</si>
  <si>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</si>
  <si>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</si>
  <si>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</si>
  <si>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</si>
  <si>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</si>
  <si>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</si>
  <si>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</si>
  <si>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</si>
  <si>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</si>
  <si>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</si>
  <si>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</si>
  <si>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</si>
  <si>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</si>
  <si>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</si>
  <si>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</si>
  <si>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</si>
  <si>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</si>
  <si>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</si>
  <si>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</si>
  <si>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</si>
  <si>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</si>
  <si>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</si>
  <si>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</si>
  <si>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</si>
  <si>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</si>
  <si>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</si>
  <si>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</si>
  <si>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</si>
  <si>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</si>
  <si>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</si>
  <si>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</si>
  <si>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</si>
  <si>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</si>
  <si>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</si>
  <si>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</si>
  <si>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</si>
  <si>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</si>
  <si>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</si>
  <si>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</si>
  <si>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</si>
  <si>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</si>
  <si>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</si>
  <si>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</si>
  <si>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</si>
  <si>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</si>
  <si>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</si>
  <si>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</si>
  <si>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</si>
  <si>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</si>
  <si>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</si>
  <si>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</si>
  <si>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</si>
  <si>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</si>
  <si>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</si>
  <si>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</si>
  <si>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</si>
  <si>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</si>
  <si>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</si>
  <si>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</si>
  <si>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</si>
  <si>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</si>
  <si>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</si>
  <si>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</si>
  <si>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</si>
  <si>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</si>
  <si>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</si>
  <si>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</si>
  <si>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</si>
  <si>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</si>
  <si>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</si>
  <si>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</si>
  <si>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</si>
  <si>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</si>
  <si>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</si>
  <si>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</si>
  <si>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</si>
  <si>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</si>
  <si>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</si>
  <si>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</si>
  <si>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</si>
  <si>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</si>
  <si>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</si>
  <si>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</si>
  <si>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</si>
  <si>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</si>
  <si>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</si>
  <si>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</si>
  <si>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</si>
  <si>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</si>
  <si>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</si>
  <si>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</si>
  <si>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</si>
  <si>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</si>
  <si>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</si>
  <si>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</si>
  <si>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</si>
  <si>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</si>
  <si>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</si>
  <si>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</si>
  <si>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</si>
  <si>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</si>
  <si>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</si>
  <si>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</si>
  <si>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</si>
  <si>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</si>
  <si>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</si>
  <si>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</si>
  <si>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</si>
  <si>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</si>
  <si>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</si>
  <si>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</si>
  <si>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</si>
  <si>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</si>
  <si>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</si>
  <si>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</si>
  <si>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</si>
  <si>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</si>
  <si>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</si>
  <si>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</si>
  <si>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</si>
  <si>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</si>
  <si>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</si>
  <si>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</si>
  <si>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</si>
  <si>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</si>
  <si>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</si>
  <si>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</si>
  <si>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</si>
  <si>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</si>
  <si>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</si>
  <si>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</si>
  <si>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</si>
  <si>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</si>
  <si>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</si>
  <si>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</si>
  <si>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</si>
  <si>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</si>
  <si>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</si>
  <si>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</si>
  <si>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</si>
  <si>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</si>
  <si>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</si>
  <si>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</si>
  <si>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</si>
  <si>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</si>
  <si>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</si>
  <si>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</si>
  <si>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</si>
  <si>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</si>
  <si>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</si>
  <si>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</si>
  <si>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</si>
  <si>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</si>
  <si>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</si>
  <si>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</si>
  <si>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</si>
  <si>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</si>
  <si>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</si>
  <si>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</si>
  <si>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</si>
  <si>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</si>
  <si>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</si>
  <si>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</si>
  <si>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</si>
  <si>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</si>
  <si>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</si>
  <si>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</si>
  <si>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</si>
  <si>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</si>
  <si>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</si>
  <si>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</si>
  <si>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</si>
  <si>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</si>
  <si>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</si>
  <si>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</si>
  <si>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</si>
  <si>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</si>
  <si>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</si>
  <si>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</si>
  <si>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</si>
  <si>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</si>
  <si>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</si>
  <si>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</si>
  <si>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</si>
  <si>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</si>
  <si>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</si>
  <si>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</si>
  <si>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</si>
  <si>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</si>
  <si>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</si>
  <si>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</si>
  <si>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</si>
  <si>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</si>
  <si>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</si>
  <si>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</si>
  <si>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</si>
  <si>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</si>
  <si>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</si>
  <si>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</si>
  <si>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</si>
  <si>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</si>
  <si>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</si>
  <si>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</si>
  <si>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</si>
  <si>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</si>
  <si>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</si>
  <si>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</si>
  <si>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</si>
  <si>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</si>
  <si>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</si>
  <si>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</si>
  <si>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</si>
  <si>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</si>
  <si>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</si>
  <si>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</si>
  <si>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</si>
  <si>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</si>
  <si>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</si>
  <si>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</si>
  <si>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</si>
  <si>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</si>
  <si>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</si>
  <si>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</si>
  <si>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</si>
  <si>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</si>
  <si>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</si>
  <si>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</si>
  <si>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</si>
  <si>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</si>
  <si>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</si>
  <si>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</si>
  <si>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</si>
  <si>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</si>
  <si>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</si>
  <si>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</si>
  <si>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</si>
  <si>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</si>
  <si>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</si>
  <si>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</si>
  <si>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</si>
  <si>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</si>
  <si>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</si>
  <si>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</si>
  <si>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</si>
  <si>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</si>
  <si>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</si>
  <si>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</si>
  <si>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</si>
  <si>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</si>
  <si>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</si>
  <si>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</si>
  <si>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</si>
  <si>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</si>
  <si>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</si>
  <si>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</si>
  <si>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</si>
  <si>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</si>
  <si>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</si>
  <si>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</si>
  <si>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</si>
  <si>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</si>
  <si>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</si>
  <si>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</si>
  <si>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</si>
  <si>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</si>
  <si>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</si>
  <si>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</si>
  <si>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</si>
  <si>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</si>
  <si>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</si>
  <si>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</si>
  <si>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</si>
  <si>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</si>
  <si>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</si>
  <si>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</si>
  <si>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</si>
  <si>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</si>
  <si>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</si>
  <si>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</si>
  <si>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</si>
  <si>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</si>
  <si>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</si>
  <si>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</si>
  <si>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</si>
  <si>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</si>
  <si>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</si>
  <si>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</si>
  <si>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</si>
  <si>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</si>
  <si>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</si>
  <si>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</si>
  <si>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</si>
  <si>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</si>
  <si>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</si>
  <si>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</si>
  <si>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</si>
  <si>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</si>
  <si>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</si>
  <si>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</si>
  <si>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</si>
  <si>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</si>
  <si>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</si>
  <si>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</si>
  <si>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</si>
  <si>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</si>
  <si>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</si>
  <si>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</si>
  <si>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</si>
  <si>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</si>
  <si>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</si>
  <si>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</si>
  <si>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</si>
  <si>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</si>
  <si>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</si>
  <si>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</si>
  <si>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</si>
  <si>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</si>
  <si>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</si>
  <si>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</si>
  <si>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</si>
  <si>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</si>
  <si>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</si>
  <si>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</si>
  <si>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</si>
  <si>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</si>
  <si>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</si>
  <si>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</si>
  <si>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</si>
  <si>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</si>
  <si>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</si>
  <si>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</si>
  <si>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</si>
  <si>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</si>
  <si>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</si>
  <si>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</si>
  <si>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</si>
  <si>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</si>
  <si>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</si>
  <si>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</si>
  <si>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</si>
  <si>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</si>
  <si>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</si>
  <si>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</si>
  <si>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</si>
  <si>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</si>
  <si>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</si>
  <si>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</si>
  <si>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</si>
  <si>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</si>
  <si>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</si>
  <si>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</si>
  <si>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</si>
  <si>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</si>
  <si>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</si>
  <si>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</si>
  <si>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</si>
  <si>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</si>
  <si>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</si>
  <si>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</si>
  <si>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</si>
  <si>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</si>
  <si>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</si>
  <si>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</si>
  <si>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</si>
  <si>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</si>
  <si>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</si>
  <si>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</si>
  <si>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</si>
  <si>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</si>
  <si>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</si>
  <si>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</si>
  <si>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</si>
  <si>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</si>
  <si>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</si>
  <si>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</si>
  <si>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</si>
  <si>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</si>
  <si>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</si>
  <si>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</si>
  <si>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</si>
  <si>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</si>
  <si>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</si>
  <si>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</si>
  <si>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</si>
  <si>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</si>
  <si>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</si>
  <si>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</si>
  <si>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</si>
  <si>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</si>
  <si>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</si>
  <si>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</si>
  <si>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</si>
  <si>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</si>
  <si>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</si>
  <si>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</si>
  <si>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</si>
  <si>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</si>
  <si>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</si>
  <si>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</si>
  <si>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</si>
  <si>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</si>
  <si>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</si>
  <si>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</si>
  <si>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</si>
  <si>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</si>
  <si>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</si>
  <si>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</si>
  <si>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</si>
  <si>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</si>
  <si>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</si>
  <si>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</si>
  <si>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</si>
  <si>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</si>
  <si>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</si>
  <si>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</si>
  <si>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</si>
  <si>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</si>
  <si>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</si>
  <si>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</si>
  <si>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</si>
  <si>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</si>
  <si>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</si>
  <si>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</si>
  <si>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</si>
  <si>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</si>
  <si>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</si>
  <si>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</si>
  <si>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</si>
  <si>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</si>
  <si>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</si>
  <si>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</si>
  <si>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</si>
  <si>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</si>
  <si>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</si>
  <si>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</si>
  <si>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</si>
  <si>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</si>
  <si>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</si>
  <si>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</si>
  <si>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</si>
  <si>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</si>
  <si>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</si>
  <si>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</si>
  <si>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</si>
  <si>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</si>
  <si>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</si>
  <si>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</si>
  <si>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</si>
  <si>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</si>
  <si>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</si>
  <si>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</si>
  <si>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</si>
  <si>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</si>
  <si>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</si>
  <si>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</si>
  <si>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</si>
  <si>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</si>
  <si>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</si>
  <si>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</si>
  <si>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</si>
  <si>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</si>
  <si>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</si>
  <si>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</si>
  <si>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</si>
  <si>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</si>
  <si>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</si>
  <si>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</si>
  <si>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</si>
  <si>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</si>
  <si>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</si>
  <si>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</si>
  <si>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</si>
  <si>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</si>
  <si>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</si>
  <si>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</si>
  <si>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</si>
  <si>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</si>
  <si>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</si>
  <si>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</si>
  <si>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</si>
  <si>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</si>
  <si>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</si>
  <si>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</si>
  <si>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</si>
  <si>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</si>
  <si>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</si>
  <si>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</si>
  <si>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</si>
  <si>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</si>
  <si>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</si>
  <si>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</si>
  <si>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</si>
  <si>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</si>
  <si>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</si>
  <si>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</si>
  <si>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</si>
  <si>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</si>
  <si>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</si>
  <si>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</si>
  <si>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</si>
  <si>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</si>
  <si>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</si>
  <si>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</si>
  <si>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</si>
  <si>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</si>
  <si>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</si>
  <si>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</si>
  <si>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</si>
  <si>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</si>
  <si>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</si>
  <si>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</si>
  <si>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</si>
  <si>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</si>
  <si>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</si>
  <si>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</si>
  <si>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</si>
  <si>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</si>
  <si>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</si>
  <si>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</si>
  <si>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</si>
  <si>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</si>
  <si>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</si>
  <si>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</si>
  <si>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</si>
  <si>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</si>
  <si>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</si>
  <si>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</si>
  <si>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</si>
  <si>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</si>
  <si>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</si>
  <si>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</si>
  <si>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</si>
  <si>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</si>
  <si>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</si>
  <si>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</si>
  <si>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</si>
  <si>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</si>
  <si>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</si>
  <si>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</si>
  <si>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</si>
  <si>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</si>
  <si>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</si>
  <si>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</si>
  <si>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</si>
  <si>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</si>
  <si>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</si>
  <si>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</si>
  <si>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</si>
  <si>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</si>
  <si>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</si>
  <si>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</si>
  <si>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</si>
  <si>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</si>
  <si>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</si>
  <si>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</si>
  <si>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</si>
  <si>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</si>
  <si>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</si>
  <si>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</si>
  <si>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</si>
  <si>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</si>
  <si>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</si>
  <si>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</si>
  <si>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</si>
  <si>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</si>
  <si>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</si>
  <si>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</si>
  <si>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</si>
  <si>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</si>
  <si>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</si>
  <si>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</si>
  <si>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</si>
  <si>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</si>
  <si>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</si>
  <si>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</si>
  <si>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</si>
  <si>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</si>
  <si>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</si>
  <si>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</si>
  <si>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</si>
  <si>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</si>
  <si>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</si>
  <si>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</si>
  <si>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</si>
  <si>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</si>
  <si>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</si>
  <si>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</si>
  <si>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</si>
  <si>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</si>
  <si>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</si>
  <si>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</si>
  <si>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</si>
  <si>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</si>
  <si>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</si>
  <si>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</si>
  <si>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</si>
  <si>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</si>
  <si>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</si>
  <si>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</si>
  <si>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</si>
  <si>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</si>
  <si>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</si>
  <si>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</si>
  <si>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</si>
  <si>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</si>
  <si>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</si>
  <si>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</si>
  <si>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</si>
  <si>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</si>
  <si>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</si>
  <si>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</si>
  <si>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</si>
  <si>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</si>
  <si>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</si>
  <si>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</si>
  <si>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</si>
  <si>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</si>
  <si>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</si>
  <si>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</si>
  <si>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</si>
  <si>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</si>
  <si>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</si>
  <si>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</si>
  <si>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</si>
  <si>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</si>
  <si>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</si>
  <si>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</si>
  <si>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</si>
  <si>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</si>
  <si>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</si>
  <si>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</si>
  <si>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</si>
  <si>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</si>
  <si>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</si>
  <si>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</si>
  <si>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</si>
  <si>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</si>
  <si>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</si>
  <si>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</si>
  <si>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</si>
  <si>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</si>
  <si>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</si>
  <si>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</si>
  <si>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</si>
  <si>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</si>
  <si>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</si>
  <si>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</si>
  <si>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</si>
  <si>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</si>
  <si>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</si>
  <si>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</si>
  <si>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</si>
  <si>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</si>
  <si>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</si>
  <si>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</si>
  <si>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</si>
  <si>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</si>
  <si>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</si>
  <si>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</si>
  <si>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</si>
  <si>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</si>
  <si>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</si>
  <si>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</si>
  <si>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</si>
  <si>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</si>
  <si>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</si>
  <si>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</si>
  <si>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</si>
  <si>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</si>
  <si>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</si>
  <si>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</si>
  <si>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</si>
  <si>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</si>
  <si>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</si>
  <si>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</si>
  <si>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</si>
  <si>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</si>
  <si>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</si>
  <si>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</si>
  <si>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</si>
  <si>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</si>
  <si>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</si>
  <si>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</si>
  <si>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</si>
  <si>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</si>
  <si>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</si>
  <si>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</si>
  <si>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</si>
  <si>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</si>
  <si>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</si>
  <si>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</si>
  <si>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</si>
  <si>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</si>
  <si>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</si>
  <si>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</si>
  <si>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</si>
  <si>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</si>
  <si>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</si>
  <si>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</si>
  <si>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</si>
  <si>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</si>
  <si>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</si>
  <si>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</si>
  <si>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</si>
  <si>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</si>
  <si>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</si>
  <si>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</si>
  <si>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</si>
  <si>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</si>
  <si>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</si>
  <si>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</si>
  <si>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</si>
  <si>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</si>
  <si>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</si>
  <si>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</si>
  <si>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</si>
  <si>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</si>
  <si>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</si>
  <si>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</si>
  <si>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</si>
  <si>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</si>
  <si>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</si>
  <si>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</si>
  <si>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</si>
  <si>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</si>
  <si>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</si>
  <si>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</si>
  <si>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</si>
  <si>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</si>
  <si>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</si>
  <si>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</si>
  <si>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</si>
  <si>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</si>
  <si>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</si>
  <si>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</si>
  <si>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</si>
  <si>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</si>
  <si>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</si>
  <si>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</si>
  <si>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</si>
  <si>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</si>
  <si>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</si>
  <si>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</si>
  <si>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</si>
  <si>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</si>
  <si>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</si>
  <si>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</si>
  <si>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</si>
  <si>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</si>
  <si>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</si>
  <si>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</si>
  <si>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</si>
  <si>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</si>
  <si>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</si>
  <si>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</si>
  <si>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</si>
  <si>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</si>
  <si>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</si>
  <si>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</si>
  <si>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</si>
  <si>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</si>
  <si>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</si>
  <si>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</si>
  <si>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</si>
  <si>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</si>
  <si>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</si>
  <si>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</si>
  <si>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</si>
  <si>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</si>
  <si>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</si>
  <si>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</si>
  <si>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</si>
  <si>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</si>
  <si>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</si>
  <si>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</si>
  <si>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</si>
  <si>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</si>
  <si>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</si>
  <si>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</si>
  <si>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</si>
  <si>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</si>
  <si>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</si>
  <si>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</si>
  <si>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</si>
  <si>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</si>
  <si>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</si>
  <si>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</si>
  <si>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</si>
  <si>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</si>
  <si>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</si>
  <si>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</si>
  <si>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</si>
  <si>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</si>
  <si>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</si>
  <si>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</si>
  <si>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</si>
  <si>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</si>
  <si>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</si>
  <si>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</si>
  <si>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</si>
  <si>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</si>
  <si>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</si>
  <si>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</si>
  <si>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</si>
  <si>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</si>
  <si>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</si>
  <si>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</si>
  <si>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</si>
  <si>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</si>
  <si>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</si>
  <si>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</si>
  <si>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</si>
  <si>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</si>
  <si>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</si>
  <si>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</si>
  <si>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</si>
  <si>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</si>
  <si>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</si>
  <si>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</si>
  <si>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</si>
  <si>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</si>
  <si>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</si>
  <si>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</si>
  <si>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</si>
  <si>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</si>
  <si>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</si>
  <si>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</si>
  <si>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</si>
  <si>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</si>
  <si>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</si>
  <si>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</si>
  <si>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</si>
  <si>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</si>
  <si>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</si>
  <si>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</si>
  <si>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</si>
  <si>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</si>
  <si>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</si>
  <si>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</si>
  <si>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</si>
  <si>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</si>
  <si>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</si>
  <si>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</si>
  <si>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</si>
  <si>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</si>
  <si>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</si>
  <si>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</si>
  <si>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</si>
  <si>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</si>
  <si>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</si>
  <si>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</si>
  <si>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</si>
  <si>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</si>
  <si>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</si>
  <si>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</si>
  <si>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</si>
  <si>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</si>
  <si>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</si>
  <si>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</si>
  <si>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</si>
  <si>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</si>
  <si>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</si>
  <si>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</si>
  <si>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</si>
  <si>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</si>
  <si>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</si>
  <si>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</si>
  <si>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</si>
  <si>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</si>
  <si>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</si>
  <si>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</si>
  <si>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</si>
  <si>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</si>
  <si>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</si>
  <si>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</si>
  <si>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</si>
  <si>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</si>
  <si>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</si>
  <si>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</si>
  <si>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</si>
  <si>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</si>
  <si>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</si>
  <si>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</si>
  <si>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</si>
  <si>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</si>
  <si>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</si>
  <si>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</si>
  <si>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</si>
  <si>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</si>
  <si>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</si>
  <si>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</si>
  <si>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</si>
  <si>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</si>
  <si>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</si>
  <si>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</si>
  <si>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</si>
  <si>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</si>
  <si>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</si>
  <si>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</si>
  <si>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</si>
  <si>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</si>
  <si>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</si>
  <si>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</si>
  <si>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</si>
  <si>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</si>
  <si>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</si>
  <si>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</si>
  <si>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</si>
  <si>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</si>
  <si>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</si>
  <si>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</si>
  <si>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</si>
  <si>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</si>
  <si>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</si>
  <si>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</si>
  <si>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</si>
  <si>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</si>
  <si>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</si>
  <si>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</si>
  <si>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</si>
  <si>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</si>
  <si>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</si>
  <si>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</si>
  <si>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</si>
  <si>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</si>
  <si>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</si>
  <si>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</si>
  <si>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</si>
  <si>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</si>
  <si>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</si>
  <si>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</si>
  <si>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</si>
  <si>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</si>
  <si>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</si>
  <si>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</si>
  <si>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</si>
  <si>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</si>
  <si>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</si>
  <si>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</si>
  <si>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</si>
  <si>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</si>
  <si>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</si>
  <si>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</si>
  <si>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</si>
  <si>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</si>
  <si>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</si>
  <si>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</si>
  <si>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</si>
  <si>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</si>
  <si>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</si>
  <si>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</si>
  <si>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</si>
  <si>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</si>
  <si>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</si>
  <si>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</si>
  <si>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</si>
  <si>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</si>
  <si>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</si>
  <si>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</si>
  <si>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</si>
  <si>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</si>
  <si>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</si>
  <si>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</si>
  <si>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</si>
  <si>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</si>
  <si>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</si>
  <si>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</si>
  <si>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</si>
  <si>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</si>
  <si>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</si>
  <si>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</si>
  <si>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</si>
  <si>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</si>
  <si>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</si>
  <si>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</si>
  <si>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</si>
  <si>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</si>
  <si>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</si>
  <si>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</si>
  <si>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</si>
  <si>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</si>
  <si>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</si>
  <si>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</si>
  <si>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</si>
  <si>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</si>
  <si>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</si>
  <si>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</si>
  <si>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</si>
  <si>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</si>
  <si>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</si>
  <si>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</si>
  <si>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</si>
  <si>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</si>
  <si>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</si>
  <si>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</si>
  <si>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</si>
  <si>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</si>
  <si>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</si>
  <si>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</si>
  <si>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</si>
  <si>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</si>
  <si>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</si>
  <si>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</si>
  <si>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</si>
  <si>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</si>
  <si>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</si>
  <si>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</si>
  <si>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</si>
  <si>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</si>
  <si>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</si>
  <si>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</si>
  <si>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</si>
  <si>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</si>
  <si>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</si>
  <si>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</si>
  <si>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</si>
  <si>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</si>
  <si>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</si>
  <si>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</si>
  <si>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</si>
  <si>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</si>
  <si>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</si>
  <si>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</si>
  <si>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</si>
  <si>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</si>
  <si>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</si>
  <si>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</si>
  <si>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</si>
  <si>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</si>
  <si>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</si>
  <si>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</si>
  <si>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</si>
  <si>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</si>
  <si>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</si>
  <si>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</si>
  <si>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</si>
  <si>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</si>
  <si>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</si>
  <si>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</si>
  <si>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</si>
  <si>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</si>
  <si>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</si>
  <si>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</si>
  <si>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</si>
  <si>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</si>
  <si>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</si>
  <si>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</si>
  <si>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</si>
  <si>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</si>
  <si>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</si>
  <si>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</si>
  <si>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</si>
  <si>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</si>
  <si>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</si>
  <si>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</si>
  <si>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</si>
  <si>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</si>
  <si>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</si>
  <si>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</si>
  <si>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</si>
  <si>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</si>
  <si>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</si>
  <si>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</si>
  <si>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</si>
  <si>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</si>
  <si>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</si>
  <si>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</si>
  <si>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</si>
  <si>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</si>
  <si>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</si>
  <si>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</si>
  <si>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</si>
  <si>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</si>
  <si>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</si>
  <si>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</si>
  <si>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</si>
  <si>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</si>
  <si>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</si>
  <si>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</si>
  <si>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</si>
  <si>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</si>
  <si>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</si>
  <si>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</si>
  <si>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</si>
  <si>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</si>
  <si>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</si>
  <si>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</si>
  <si>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</si>
  <si>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</si>
  <si>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</si>
  <si>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</si>
  <si>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</si>
  <si>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</si>
  <si>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</si>
  <si>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</si>
  <si>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</si>
  <si>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</si>
  <si>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</si>
  <si>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</si>
  <si>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</si>
  <si>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</si>
  <si>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</si>
  <si>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</si>
  <si>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</si>
  <si>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</si>
  <si>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</si>
  <si>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</si>
  <si>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</si>
  <si>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</si>
  <si>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</si>
  <si>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</si>
  <si>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</si>
  <si>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</si>
  <si>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</si>
  <si>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</si>
  <si>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</si>
  <si>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</si>
  <si>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</si>
  <si>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</si>
  <si>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</si>
  <si>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</si>
  <si>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</si>
  <si>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</si>
  <si>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</si>
  <si>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</si>
  <si>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</si>
  <si>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</si>
  <si>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</si>
  <si>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</si>
  <si>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</si>
  <si>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</si>
  <si>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</si>
  <si>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</si>
  <si>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</si>
  <si>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</si>
  <si>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</si>
  <si>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</si>
  <si>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</si>
  <si>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</si>
  <si>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</si>
  <si>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</si>
  <si>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</si>
  <si>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</si>
  <si>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</si>
  <si>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</si>
  <si>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</si>
  <si>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</si>
  <si>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</si>
  <si>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</si>
  <si>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</si>
  <si>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</si>
  <si>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</si>
  <si>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</si>
  <si>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</si>
  <si>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</si>
  <si>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</si>
  <si>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</si>
  <si>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</si>
  <si>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</si>
  <si>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</si>
  <si>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</si>
  <si>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</si>
  <si>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</si>
  <si>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</si>
  <si>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</si>
  <si>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</si>
  <si>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</si>
  <si>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</si>
  <si>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</si>
  <si>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</si>
  <si>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</si>
  <si>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</si>
  <si>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</si>
  <si>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</si>
  <si>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</si>
  <si>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</si>
  <si>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</si>
  <si>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</si>
  <si>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</si>
  <si>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</si>
  <si>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</si>
  <si>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</si>
  <si>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</si>
  <si>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</si>
  <si>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</si>
  <si>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</si>
  <si>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</si>
  <si>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</si>
  <si>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</si>
  <si>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</si>
  <si>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</si>
  <si>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</si>
  <si>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</si>
  <si>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</si>
  <si>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</si>
  <si>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</si>
  <si>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</si>
  <si>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</si>
  <si>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</si>
  <si>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</si>
  <si>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</si>
  <si>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</si>
  <si>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</si>
  <si>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</si>
  <si>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</si>
  <si>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</si>
  <si>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</si>
  <si>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</si>
  <si>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</si>
  <si>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</si>
  <si>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</si>
  <si>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</si>
  <si>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</si>
  <si>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</si>
  <si>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</si>
  <si>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</si>
  <si>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</si>
  <si>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</si>
  <si>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</si>
  <si>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</si>
  <si>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</si>
  <si>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</si>
  <si>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</si>
  <si>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</si>
  <si>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</si>
  <si>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</si>
  <si>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</si>
  <si>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</si>
  <si>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</si>
  <si>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</si>
  <si>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</si>
  <si>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</si>
  <si>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</si>
  <si>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</si>
  <si>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</si>
  <si>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</si>
  <si>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</si>
  <si>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</si>
  <si>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</si>
  <si>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</si>
  <si>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</si>
  <si>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</si>
  <si>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</si>
  <si>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</si>
  <si>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</si>
  <si>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</si>
  <si>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</si>
  <si>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</si>
  <si>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</si>
  <si>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</si>
  <si>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</si>
  <si>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</si>
  <si>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</si>
  <si>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</si>
  <si>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</si>
  <si>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</si>
  <si>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</si>
  <si>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</si>
  <si>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</si>
  <si>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</si>
  <si>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</si>
  <si>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</si>
  <si>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</si>
  <si>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</si>
  <si>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</si>
  <si>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</si>
  <si>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</si>
  <si>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</si>
  <si>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</si>
  <si>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</si>
  <si>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</si>
  <si>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</si>
  <si>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</si>
  <si>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</si>
  <si>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</si>
  <si>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</si>
  <si>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</si>
  <si>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</si>
  <si>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</si>
  <si>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</si>
  <si>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</si>
  <si>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</si>
  <si>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</si>
  <si>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</si>
  <si>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</si>
  <si>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</si>
  <si>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</si>
  <si>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</si>
  <si>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</si>
  <si>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</si>
  <si>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</si>
  <si>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</si>
  <si>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</si>
  <si>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</si>
  <si>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</si>
  <si>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</si>
  <si>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</si>
  <si>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</si>
  <si>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</si>
  <si>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</si>
  <si>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</si>
  <si>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</si>
  <si>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</si>
  <si>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</si>
  <si>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</si>
  <si>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</si>
  <si>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</si>
  <si>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</si>
  <si>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</si>
  <si>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</si>
  <si>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</si>
  <si>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</si>
  <si>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</si>
  <si>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</si>
  <si>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</si>
  <si>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</si>
  <si>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</si>
  <si>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</si>
  <si>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</si>
  <si>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</si>
  <si>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</si>
  <si>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</si>
  <si>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</si>
  <si>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</si>
  <si>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</si>
  <si>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</si>
  <si>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</si>
  <si>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</si>
  <si>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</si>
  <si>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</si>
  <si>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</si>
  <si>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</si>
  <si>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</si>
  <si>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</si>
  <si>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</si>
  <si>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</si>
  <si>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</si>
  <si>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</si>
  <si>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</si>
  <si>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</si>
  <si>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</si>
  <si>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</si>
  <si>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</si>
  <si>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</si>
  <si>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</si>
  <si>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</si>
  <si>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</si>
  <si>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</si>
  <si>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</si>
  <si>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</si>
  <si>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</si>
  <si>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</si>
  <si>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</si>
  <si>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</si>
  <si>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</si>
  <si>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</si>
  <si>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</si>
  <si>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</si>
  <si>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</si>
  <si>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</si>
  <si>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</si>
  <si>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</si>
  <si>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</si>
  <si>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</si>
  <si>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</si>
  <si>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</si>
  <si>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</si>
  <si>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</si>
  <si>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</si>
  <si>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</si>
  <si>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</si>
  <si>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</si>
  <si>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</si>
  <si>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</si>
  <si>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</si>
  <si>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</si>
  <si>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</si>
  <si>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</si>
  <si>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</si>
  <si>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</si>
  <si>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</si>
  <si>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</si>
  <si>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</si>
  <si>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</si>
  <si>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</si>
  <si>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</si>
  <si>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</si>
  <si>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</si>
  <si>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</si>
  <si>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</si>
  <si>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</si>
  <si>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</si>
  <si>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</si>
  <si>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</si>
  <si>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</si>
  <si>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</si>
  <si>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</si>
  <si>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</si>
  <si>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</si>
  <si>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</si>
  <si>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</si>
  <si>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</si>
  <si>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</si>
  <si>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</si>
  <si>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</si>
  <si>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</si>
  <si>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</si>
  <si>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</si>
  <si>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</si>
  <si>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</si>
  <si>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</si>
  <si>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</si>
  <si>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</si>
  <si>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</si>
  <si>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</si>
  <si>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</si>
  <si>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</si>
  <si>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</si>
  <si>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</si>
  <si>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</si>
  <si>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</si>
  <si>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</si>
  <si>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</si>
  <si>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</si>
  <si>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</si>
  <si>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</si>
  <si>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</si>
  <si>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</si>
  <si>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</si>
  <si>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</si>
  <si>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</si>
  <si>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</si>
  <si>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</si>
  <si>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</si>
  <si>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</si>
  <si>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</si>
  <si>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</si>
  <si>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</si>
  <si>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</si>
  <si>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</si>
  <si>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</si>
  <si>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</si>
  <si>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</si>
  <si>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</si>
  <si>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</si>
  <si>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</si>
  <si>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</si>
  <si>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</si>
  <si>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</si>
  <si>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</si>
  <si>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</si>
  <si>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</si>
  <si>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</si>
  <si>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</si>
  <si>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</si>
  <si>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</si>
  <si>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</si>
  <si>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</si>
  <si>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</si>
  <si>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</si>
  <si>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</si>
  <si>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</si>
  <si>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</si>
  <si>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</si>
  <si>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</si>
  <si>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</si>
  <si>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</si>
  <si>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</si>
  <si>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</si>
  <si>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</si>
  <si>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</si>
  <si>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</si>
  <si>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</si>
  <si>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</si>
  <si>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</si>
  <si>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</si>
  <si>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</si>
  <si>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</si>
  <si>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</si>
  <si>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</si>
  <si>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</si>
  <si>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</si>
  <si>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</si>
  <si>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</si>
  <si>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</si>
  <si>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</si>
  <si>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</si>
  <si>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</si>
  <si>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</si>
  <si>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</si>
  <si>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</si>
  <si>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</si>
  <si>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</si>
  <si>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</si>
  <si>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</si>
  <si>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</si>
  <si>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</si>
  <si>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</si>
  <si>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</si>
  <si>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</si>
  <si>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</si>
  <si>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</si>
  <si>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</si>
  <si>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</si>
  <si>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</si>
  <si>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</si>
  <si>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</si>
  <si>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</si>
  <si>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</si>
  <si>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</si>
  <si>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</si>
  <si>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</si>
  <si>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</si>
  <si>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</si>
  <si>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</si>
  <si>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</si>
  <si>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</si>
  <si>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</si>
  <si>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</si>
  <si>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</si>
  <si>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</si>
  <si>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</si>
  <si>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</si>
  <si>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</si>
  <si>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</si>
  <si>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</si>
  <si>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</si>
  <si>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</si>
  <si>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</si>
  <si>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</si>
  <si>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</si>
  <si>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</si>
  <si>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</si>
  <si>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</si>
  <si>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</si>
  <si>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</si>
  <si>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</si>
  <si>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</si>
  <si>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</si>
  <si>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</si>
  <si>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</si>
  <si>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</si>
  <si>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</si>
  <si>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</si>
  <si>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</si>
  <si>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</si>
  <si>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</si>
  <si>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</si>
  <si>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</si>
  <si>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</si>
  <si>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</si>
  <si>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</si>
  <si>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</si>
  <si>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</si>
  <si>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</si>
  <si>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</si>
  <si>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</si>
  <si>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</si>
  <si>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</si>
  <si>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</si>
  <si>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</si>
  <si>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</si>
  <si>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</si>
  <si>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</si>
  <si>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</si>
  <si>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</si>
  <si>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</si>
  <si>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</si>
  <si>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</si>
  <si>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</si>
  <si>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</si>
  <si>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</si>
  <si>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</si>
  <si>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</si>
  <si>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</si>
  <si>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</si>
  <si>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</si>
  <si>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</si>
  <si>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</si>
  <si>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</si>
  <si>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</si>
  <si>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</si>
  <si>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</si>
  <si>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</si>
  <si>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</si>
  <si>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</si>
  <si>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</si>
  <si>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</si>
  <si>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</si>
  <si>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</si>
  <si>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</si>
  <si>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</si>
  <si>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</si>
  <si>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</si>
  <si>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</si>
  <si>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</si>
  <si>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</si>
  <si>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</si>
  <si>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</si>
  <si>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</si>
  <si>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</si>
  <si>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</si>
  <si>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</si>
  <si>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</si>
  <si>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</si>
  <si>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</si>
  <si>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</si>
  <si>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</si>
  <si>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</si>
  <si>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</si>
  <si>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</si>
  <si>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</si>
  <si>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</si>
  <si>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</si>
  <si>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</si>
  <si>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</si>
  <si>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</si>
  <si>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</si>
  <si>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</si>
  <si>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</si>
  <si>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</si>
  <si>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</si>
  <si>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</si>
  <si>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</si>
  <si>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</si>
  <si>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</si>
  <si>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</si>
  <si>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</si>
  <si>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</si>
  <si>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</si>
  <si>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</si>
  <si>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</si>
  <si>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</si>
  <si>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</si>
  <si>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</si>
  <si>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</si>
  <si>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</si>
  <si>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</si>
  <si>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</si>
  <si>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</si>
  <si>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</si>
  <si>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</si>
  <si>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</si>
  <si>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</si>
  <si>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</si>
  <si>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</si>
  <si>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</si>
  <si>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</si>
  <si>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</si>
  <si>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</si>
  <si>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</si>
  <si>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</si>
  <si>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</si>
  <si>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</si>
  <si>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</si>
  <si>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</si>
  <si>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</si>
  <si>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</si>
  <si>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</si>
  <si>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</si>
  <si>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</si>
  <si>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</si>
  <si>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</si>
  <si>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</si>
  <si>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</si>
  <si>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</si>
  <si>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</si>
  <si>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</si>
  <si>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</si>
  <si>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</si>
  <si>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</si>
  <si>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</si>
  <si>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</si>
  <si>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</si>
  <si>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</si>
  <si>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</si>
  <si>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</si>
  <si>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</si>
  <si>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</si>
  <si>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</si>
  <si>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</si>
  <si>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</si>
  <si>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</si>
  <si>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</si>
  <si>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</si>
  <si>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</si>
  <si>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</si>
  <si>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</si>
  <si>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</si>
  <si>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</si>
  <si>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</si>
  <si>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</si>
  <si>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</si>
  <si>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</si>
  <si>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</si>
  <si>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</si>
  <si>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</si>
  <si>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</si>
  <si>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</si>
  <si>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</si>
  <si>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</si>
  <si>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</si>
  <si>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</si>
  <si>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</si>
  <si>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</si>
  <si>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</si>
  <si>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</si>
  <si>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</si>
  <si>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</si>
  <si>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</si>
  <si>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</si>
  <si>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</si>
  <si>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</si>
  <si>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</si>
  <si>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</si>
  <si>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</si>
  <si>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</si>
  <si>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</si>
  <si>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</si>
  <si>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</si>
  <si>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</si>
  <si>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</si>
  <si>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</si>
  <si>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</si>
  <si>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</si>
  <si>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</si>
  <si>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</si>
  <si>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</si>
  <si>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</si>
  <si>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</si>
  <si>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</si>
  <si>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</si>
  <si>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</si>
  <si>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</si>
  <si>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</si>
  <si>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</si>
  <si>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</si>
  <si>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</si>
  <si>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</si>
  <si>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</si>
  <si>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</si>
  <si>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</si>
  <si>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</si>
  <si>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</si>
  <si>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</si>
  <si>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</si>
  <si>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</si>
  <si>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</si>
  <si>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</si>
  <si>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</si>
  <si>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</si>
  <si>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</si>
  <si>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</si>
  <si>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</si>
  <si>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</si>
  <si>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</si>
  <si>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</si>
  <si>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</si>
  <si>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</si>
  <si>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</si>
  <si>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</si>
  <si>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</si>
  <si>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</si>
  <si>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</si>
  <si>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</si>
  <si>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</si>
  <si>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</si>
  <si>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</si>
  <si>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</si>
  <si>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</si>
  <si>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</si>
  <si>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</si>
  <si>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</si>
  <si>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</si>
  <si>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</si>
  <si>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</si>
  <si>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</si>
  <si>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</si>
  <si>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</si>
  <si>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</si>
  <si>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</si>
  <si>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</si>
  <si>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</si>
  <si>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</si>
  <si>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</si>
  <si>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</si>
  <si>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</si>
  <si>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</si>
  <si>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</si>
  <si>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</si>
  <si>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</si>
  <si>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</si>
  <si>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</si>
  <si>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</si>
  <si>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</si>
  <si>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</si>
  <si>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</si>
  <si>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</si>
  <si>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</si>
  <si>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</si>
  <si>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</si>
  <si>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</si>
  <si>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</si>
  <si>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</si>
  <si>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</si>
  <si>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</si>
  <si>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</si>
  <si>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</si>
  <si>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</si>
  <si>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</si>
  <si>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</si>
  <si>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</si>
  <si>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</si>
  <si>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</si>
  <si>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</si>
  <si>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</si>
  <si>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</si>
  <si>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</si>
  <si>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</si>
  <si>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</si>
  <si>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</si>
  <si>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</si>
  <si>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</si>
  <si>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</si>
  <si>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</si>
  <si>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</si>
  <si>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</si>
  <si>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</si>
  <si>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</si>
  <si>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</si>
  <si>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</si>
  <si>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</si>
  <si>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</si>
  <si>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</si>
  <si>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</si>
  <si>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</si>
  <si>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</si>
  <si>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</si>
  <si>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</si>
  <si>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</si>
  <si>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</si>
  <si>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</si>
  <si>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</si>
  <si>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</si>
  <si>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</si>
  <si>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</si>
  <si>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</si>
  <si>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</si>
  <si>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</si>
  <si>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</si>
  <si>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</si>
  <si>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</si>
  <si>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</si>
  <si>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</si>
  <si>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</si>
  <si>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</si>
  <si>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</si>
  <si>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</si>
  <si>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</si>
  <si>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</si>
  <si>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</si>
  <si>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</si>
  <si>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</si>
  <si>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</si>
  <si>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</si>
  <si>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</si>
  <si>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</si>
  <si>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</si>
  <si>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</si>
  <si>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</si>
  <si>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</si>
  <si>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</si>
  <si>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</si>
  <si>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</si>
  <si>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</si>
  <si>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</si>
  <si>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</si>
  <si>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</si>
  <si>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</si>
  <si>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</si>
  <si>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</si>
  <si>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</si>
  <si>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</si>
  <si>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</si>
  <si>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</si>
  <si>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</si>
  <si>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</si>
  <si>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</si>
  <si>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</si>
  <si>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</si>
  <si>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</si>
  <si>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</si>
  <si>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</si>
  <si>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</si>
  <si>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</si>
  <si>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</si>
  <si>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</si>
  <si>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</si>
  <si>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</si>
  <si>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</si>
  <si>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</si>
  <si>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</si>
  <si>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</si>
  <si>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</si>
  <si>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</si>
  <si>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</si>
  <si>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</si>
  <si>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</si>
  <si>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</si>
  <si>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</si>
  <si>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</si>
  <si>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</si>
  <si>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</si>
  <si>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</si>
  <si>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</si>
  <si>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</si>
  <si>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</si>
  <si>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</si>
  <si>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</si>
  <si>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</si>
  <si>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</si>
  <si>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</si>
  <si>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</si>
  <si>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</si>
  <si>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</si>
  <si>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</si>
  <si>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</si>
  <si>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</si>
  <si>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</si>
  <si>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</si>
  <si>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</si>
  <si>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</si>
  <si>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</si>
  <si>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</si>
  <si>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</si>
  <si>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</si>
  <si>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</si>
  <si>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</si>
  <si>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</si>
  <si>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</si>
  <si>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</si>
  <si>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</si>
  <si>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</si>
  <si>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</si>
  <si>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</si>
  <si>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</si>
  <si>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</si>
  <si>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</si>
  <si>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</si>
  <si>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</si>
  <si>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</si>
  <si>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</si>
  <si>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</si>
  <si>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</si>
  <si>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</si>
  <si>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</si>
  <si>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</si>
  <si>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</si>
  <si>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</si>
  <si>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</si>
  <si>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</si>
  <si>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</si>
  <si>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</si>
  <si>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</si>
  <si>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</si>
  <si>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</si>
  <si>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</si>
  <si>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</si>
  <si>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</si>
  <si>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</si>
  <si>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</si>
  <si>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</si>
  <si>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</si>
  <si>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</si>
  <si>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</si>
  <si>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</si>
  <si>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</si>
  <si>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</si>
  <si>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</si>
  <si>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</si>
  <si>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</si>
  <si>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</si>
  <si>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</si>
  <si>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</si>
  <si>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</si>
  <si>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</si>
  <si>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</si>
  <si>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</si>
  <si>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</si>
  <si>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</si>
  <si>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</si>
  <si>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</si>
  <si>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</si>
  <si>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</si>
  <si>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</si>
  <si>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</si>
  <si>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</si>
  <si>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</si>
  <si>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</si>
  <si>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</si>
  <si>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</si>
  <si>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</si>
  <si>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</si>
  <si>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</si>
  <si>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</si>
  <si>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</si>
  <si>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</si>
  <si>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</si>
  <si>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</si>
  <si>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</si>
  <si>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</si>
  <si>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</si>
  <si>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</si>
  <si>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</si>
  <si>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</si>
  <si>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</si>
  <si>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</si>
  <si>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</si>
  <si>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</si>
  <si>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</si>
  <si>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</si>
  <si>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</si>
  <si>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</si>
  <si>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</si>
  <si>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</si>
  <si>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</si>
  <si>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</si>
  <si>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</si>
  <si>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</si>
  <si>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</si>
  <si>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</si>
  <si>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</si>
  <si>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</si>
  <si>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</si>
  <si>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</si>
  <si>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</si>
  <si>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</si>
  <si>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</si>
  <si>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</si>
  <si>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</si>
  <si>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</si>
  <si>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</si>
  <si>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</si>
  <si>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</si>
  <si>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</si>
  <si>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</si>
  <si>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</si>
  <si>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</si>
  <si>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</si>
  <si>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</si>
  <si>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</si>
  <si>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</si>
  <si>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</si>
  <si>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</si>
  <si>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</si>
  <si>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</si>
  <si>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</si>
  <si>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</si>
  <si>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</si>
  <si>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</si>
  <si>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</si>
  <si>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</si>
  <si>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</si>
  <si>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</si>
  <si>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</si>
  <si>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</si>
  <si>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</si>
  <si>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</si>
  <si>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</si>
  <si>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</si>
  <si>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</si>
  <si>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</si>
  <si>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</si>
  <si>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</si>
  <si>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</si>
  <si>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</si>
  <si>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</si>
  <si>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</si>
  <si>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</si>
  <si>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</si>
  <si>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</si>
  <si>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</si>
  <si>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</si>
  <si>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</si>
  <si>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</si>
  <si>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</si>
  <si>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</si>
  <si>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</si>
  <si>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</si>
  <si>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</si>
  <si>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</si>
  <si>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</si>
  <si>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</si>
  <si>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</si>
  <si>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</si>
  <si>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</si>
  <si>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</si>
  <si>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</si>
  <si>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</si>
  <si>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</si>
  <si>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</si>
  <si>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</si>
  <si>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</si>
  <si>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</si>
  <si>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</si>
  <si>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</si>
  <si>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</si>
  <si>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</si>
  <si>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</si>
  <si>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</si>
  <si>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</si>
  <si>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</si>
  <si>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</si>
  <si>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</si>
  <si>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</si>
  <si>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</si>
  <si>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</si>
  <si>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</si>
  <si>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</si>
  <si>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</si>
  <si>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</si>
  <si>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</si>
  <si>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</si>
  <si>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</si>
  <si>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</si>
  <si>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</si>
  <si>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</si>
  <si>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</si>
  <si>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</si>
  <si>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</si>
  <si>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</si>
  <si>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</si>
  <si>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</si>
  <si>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</si>
  <si>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</si>
  <si>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</si>
  <si>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</si>
  <si>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</si>
  <si>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</si>
  <si>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</si>
  <si>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</si>
  <si>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</si>
  <si>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</si>
  <si>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</si>
  <si>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</si>
  <si>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</si>
  <si>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</si>
  <si>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</si>
  <si>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</si>
  <si>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</si>
  <si>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</si>
  <si>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</si>
  <si>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</si>
  <si>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</si>
  <si>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</si>
  <si>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</si>
  <si>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</si>
  <si>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</si>
  <si>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</si>
  <si>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</si>
  <si>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</si>
  <si>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</si>
  <si>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</si>
  <si>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</si>
  <si>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</si>
  <si>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</si>
  <si>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</si>
  <si>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</si>
  <si>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</si>
  <si>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</si>
  <si>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</si>
  <si>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</si>
  <si>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</si>
  <si>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</si>
  <si>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</si>
  <si>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</si>
  <si>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</si>
  <si>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</si>
  <si>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</si>
  <si>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</si>
  <si>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</si>
  <si>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</si>
  <si>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</si>
  <si>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</si>
  <si>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</si>
  <si>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</si>
  <si>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</si>
  <si>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</si>
  <si>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</si>
  <si>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</si>
  <si>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</si>
  <si>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</si>
  <si>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</si>
  <si>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</si>
  <si>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</si>
  <si>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</si>
  <si>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</si>
  <si>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</si>
  <si>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</si>
  <si>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</si>
  <si>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</si>
  <si>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</si>
  <si>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</si>
  <si>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</si>
  <si>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</si>
  <si>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</si>
  <si>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</si>
  <si>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</si>
  <si>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</si>
  <si>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</si>
  <si>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</si>
  <si>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</si>
  <si>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</si>
  <si>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</si>
  <si>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</si>
  <si>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</si>
  <si>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</si>
  <si>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</si>
  <si>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</si>
  <si>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</si>
  <si>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</si>
  <si>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</si>
  <si>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</si>
  <si>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</si>
  <si>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</si>
  <si>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</si>
  <si>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</si>
  <si>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</si>
  <si>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</si>
  <si>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</si>
  <si>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</si>
  <si>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</si>
  <si>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</si>
  <si>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</si>
  <si>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</si>
  <si>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</si>
  <si>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</si>
  <si>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</si>
  <si>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</si>
  <si>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</si>
  <si>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</si>
  <si>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</si>
  <si>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</si>
  <si>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</si>
  <si>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</si>
  <si>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</si>
  <si>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</si>
  <si>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</si>
  <si>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</si>
  <si>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</si>
  <si>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</si>
  <si>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</si>
  <si>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</si>
  <si>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</si>
  <si>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</si>
  <si>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</si>
  <si>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</si>
  <si>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</si>
  <si>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</si>
  <si>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</si>
  <si>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</si>
  <si>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</si>
  <si>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</si>
  <si>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</si>
  <si>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</si>
  <si>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</si>
  <si>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</si>
  <si>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</si>
  <si>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</si>
  <si>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</si>
  <si>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</si>
  <si>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</si>
  <si>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</si>
  <si>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</si>
  <si>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</si>
  <si>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</si>
  <si>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</si>
  <si>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</si>
  <si>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</si>
  <si>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</si>
  <si>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</si>
  <si>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</si>
  <si>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</si>
  <si>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</si>
  <si>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</si>
  <si>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</si>
  <si>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</si>
  <si>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</si>
  <si>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</si>
  <si>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</si>
  <si>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</si>
  <si>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</si>
  <si>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</si>
  <si>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</si>
  <si>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</si>
  <si>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</si>
  <si>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</si>
  <si>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</si>
  <si>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</si>
  <si>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</si>
  <si>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</si>
  <si>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</si>
  <si>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</si>
  <si>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</si>
  <si>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</si>
  <si>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</si>
  <si>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</si>
  <si>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</si>
  <si>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</si>
  <si>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</si>
  <si>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</si>
  <si>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</si>
  <si>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</si>
  <si>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</si>
  <si>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</si>
  <si>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</si>
  <si>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</si>
  <si>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</si>
  <si>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</si>
  <si>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</si>
  <si>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</si>
  <si>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</si>
  <si>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</si>
  <si>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</si>
  <si>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</si>
  <si>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</si>
  <si>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</si>
  <si>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</si>
  <si>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</si>
  <si>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</si>
  <si>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</si>
  <si>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</si>
  <si>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</si>
  <si>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</si>
  <si>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</si>
  <si>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</si>
  <si>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</si>
  <si>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</si>
  <si>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</si>
  <si>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</si>
  <si>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</si>
  <si>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</si>
  <si>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</si>
  <si>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</si>
  <si>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</si>
  <si>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</si>
  <si>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</si>
  <si>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</si>
  <si>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</si>
  <si>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</si>
  <si>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</si>
  <si>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</si>
  <si>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</si>
  <si>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</si>
  <si>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</si>
  <si>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</si>
  <si>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</si>
  <si>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</si>
  <si>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</si>
  <si>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</si>
  <si>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</si>
  <si>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</si>
  <si>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</si>
  <si>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</si>
  <si>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</si>
  <si>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</si>
  <si>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</si>
  <si>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</si>
  <si>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</si>
  <si>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</si>
  <si>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</si>
  <si>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</si>
  <si>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</si>
  <si>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</si>
  <si>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</si>
  <si>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</si>
  <si>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</si>
  <si>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</si>
  <si>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</si>
  <si>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</si>
  <si>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</si>
  <si>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</si>
  <si>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</si>
  <si>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</si>
  <si>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</si>
  <si>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</si>
  <si>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</si>
  <si>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</si>
  <si>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</si>
  <si>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</si>
  <si>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</si>
  <si>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</si>
  <si>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</si>
  <si>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</si>
  <si>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</si>
  <si>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</si>
  <si>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</si>
  <si>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</si>
  <si>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</si>
  <si>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</si>
  <si>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</si>
  <si>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</si>
  <si>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</si>
  <si>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</si>
  <si>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</si>
  <si>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</si>
  <si>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</si>
  <si>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</si>
  <si>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</si>
  <si>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</si>
  <si>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</si>
  <si>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</si>
  <si>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</si>
  <si>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</si>
  <si>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</si>
  <si>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</si>
  <si>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</si>
  <si>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</si>
  <si>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</si>
  <si>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</si>
  <si>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</si>
  <si>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</si>
  <si>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</si>
  <si>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</si>
  <si>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</si>
  <si>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</si>
  <si>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</si>
  <si>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</si>
  <si>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</si>
  <si>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</si>
  <si>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</si>
  <si>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</si>
  <si>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</si>
  <si>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</si>
  <si>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</si>
  <si>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</si>
  <si>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</si>
  <si>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</si>
  <si>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</si>
  <si>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</si>
  <si>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</si>
  <si>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</si>
  <si>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</si>
  <si>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</si>
  <si>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</si>
  <si>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</si>
  <si>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</si>
  <si>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</si>
  <si>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</si>
  <si>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</si>
  <si>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</si>
  <si>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</si>
  <si>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</si>
  <si>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</si>
  <si>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</si>
  <si>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</si>
  <si>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</si>
  <si>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</si>
  <si>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</si>
  <si>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</si>
  <si>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</si>
  <si>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</si>
  <si>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</si>
  <si>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</si>
  <si>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</si>
  <si>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</si>
  <si>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</si>
  <si>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</si>
  <si>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</si>
  <si>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</si>
  <si>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</si>
  <si>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</si>
  <si>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</si>
  <si>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</si>
  <si>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</si>
  <si>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</si>
  <si>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</si>
  <si>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</si>
  <si>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</si>
  <si>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</si>
  <si>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</si>
  <si>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</si>
  <si>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</si>
  <si>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</si>
  <si>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</si>
  <si>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</si>
  <si>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</si>
  <si>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</si>
  <si>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</si>
  <si>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</si>
  <si>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</si>
  <si>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</si>
  <si>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</si>
  <si>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</si>
  <si>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</si>
  <si>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</si>
  <si>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</si>
  <si>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</si>
  <si>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</si>
  <si>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</si>
  <si>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</si>
  <si>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</si>
  <si>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</si>
  <si>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</si>
  <si>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</si>
  <si>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</si>
  <si>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</si>
  <si>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</si>
  <si>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</si>
  <si>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</si>
  <si>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</si>
  <si>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</si>
  <si>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</si>
  <si>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</si>
  <si>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</si>
  <si>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</si>
  <si>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</si>
  <si>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</si>
  <si>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</si>
  <si>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</si>
  <si>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</si>
  <si>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</si>
  <si>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</si>
  <si>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</si>
  <si>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</si>
  <si>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</si>
  <si>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</si>
  <si>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</si>
  <si>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</si>
  <si>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</si>
  <si>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</si>
  <si>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</si>
  <si>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</si>
  <si>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</si>
  <si>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</si>
  <si>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</si>
  <si>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</si>
  <si>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</si>
  <si>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</si>
  <si>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</si>
  <si>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</si>
  <si>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</si>
  <si>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</si>
  <si>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</si>
  <si>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</si>
  <si>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</si>
  <si>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</si>
  <si>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</si>
  <si>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</si>
  <si>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</si>
  <si>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</si>
  <si>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</si>
  <si>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</si>
  <si>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</si>
  <si>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</si>
  <si>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</si>
  <si>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</si>
  <si>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</si>
  <si>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</si>
  <si>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</si>
  <si>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</si>
  <si>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</si>
  <si>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</si>
  <si>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</si>
  <si>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</si>
  <si>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</si>
  <si>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</si>
  <si>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</si>
  <si>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</si>
  <si>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</si>
  <si>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</si>
  <si>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</si>
  <si>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</si>
  <si>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</si>
  <si>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</si>
  <si>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</si>
  <si>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</si>
  <si>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</si>
  <si>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</si>
  <si>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</si>
  <si>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</si>
  <si>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</si>
  <si>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</si>
  <si>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</si>
  <si>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</si>
  <si>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</si>
  <si>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</si>
  <si>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</si>
  <si>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</si>
  <si>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</si>
  <si>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</si>
  <si>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</si>
  <si>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</si>
  <si>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</si>
  <si>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</si>
  <si>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</si>
  <si>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</si>
  <si>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</si>
  <si>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</si>
  <si>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</si>
  <si>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</si>
  <si>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</si>
  <si>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</si>
  <si>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</si>
  <si>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</si>
  <si>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</si>
  <si>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</si>
  <si>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</si>
  <si>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</si>
  <si>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</si>
  <si>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</si>
  <si>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</si>
  <si>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</si>
  <si>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</si>
  <si>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</si>
  <si>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</si>
  <si>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</si>
  <si>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</si>
  <si>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</si>
  <si>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</si>
  <si>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</si>
  <si>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</si>
  <si>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</si>
  <si>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</si>
  <si>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</si>
  <si>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</si>
  <si>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</si>
  <si>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</si>
  <si>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</si>
  <si>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</si>
  <si>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</si>
  <si>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</si>
  <si>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</si>
  <si>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</si>
  <si>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</si>
  <si>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</si>
  <si>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</si>
  <si>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</si>
  <si>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</si>
  <si>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</si>
  <si>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</si>
  <si>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</si>
  <si>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</si>
  <si>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</si>
  <si>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</si>
  <si>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</si>
  <si>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</si>
  <si>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</si>
  <si>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</si>
  <si>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</si>
  <si>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</si>
  <si>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</si>
  <si>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</si>
  <si>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</si>
  <si>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</si>
  <si>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</si>
  <si>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</si>
  <si>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</si>
  <si>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</si>
  <si>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</si>
  <si>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</si>
  <si>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</si>
  <si>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</si>
  <si>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</si>
  <si>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</si>
  <si>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</si>
  <si>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</si>
  <si>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</si>
  <si>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</si>
  <si>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</si>
  <si>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</si>
  <si>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</si>
  <si>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</si>
  <si>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</si>
  <si>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</si>
  <si>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</si>
  <si>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</si>
  <si>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</si>
  <si>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</si>
  <si>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</si>
  <si>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</si>
  <si>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</si>
  <si>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</si>
  <si>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</si>
  <si>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</si>
  <si>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</si>
  <si>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</si>
  <si>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</si>
  <si>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</si>
  <si>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</si>
  <si>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</si>
  <si>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</si>
  <si>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</si>
  <si>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</si>
  <si>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</si>
  <si>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</si>
  <si>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</si>
  <si>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</si>
  <si>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</si>
  <si>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</si>
  <si>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</si>
  <si>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</si>
  <si>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</si>
  <si>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</si>
  <si>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</si>
  <si>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</si>
  <si>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</si>
  <si>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</si>
  <si>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</si>
  <si>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</si>
  <si>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</si>
  <si>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</si>
  <si>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</si>
  <si>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</si>
  <si>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</si>
  <si>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</si>
  <si>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</si>
  <si>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</si>
  <si>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</si>
  <si>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</si>
  <si>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</si>
  <si>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</si>
  <si>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</si>
  <si>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</si>
  <si>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</si>
  <si>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</si>
  <si>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</si>
  <si>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</si>
  <si>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</si>
  <si>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</si>
  <si>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</si>
  <si>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</si>
  <si>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</si>
  <si>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</si>
  <si>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</si>
  <si>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</si>
  <si>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</si>
  <si>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</si>
  <si>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</si>
  <si>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</si>
  <si>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</si>
  <si>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</si>
  <si>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</si>
  <si>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</si>
  <si>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</si>
  <si>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</si>
  <si>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</si>
  <si>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</si>
  <si>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</si>
  <si>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</si>
  <si>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</si>
  <si>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</si>
  <si>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</si>
  <si>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</si>
  <si>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</si>
  <si>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</si>
  <si>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</si>
  <si>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</si>
  <si>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</si>
  <si>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</si>
  <si>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</si>
  <si>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</si>
  <si>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</si>
  <si>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</si>
  <si>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</si>
  <si>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</si>
  <si>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</si>
  <si>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</si>
  <si>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</si>
  <si>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</si>
  <si>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</si>
  <si>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</si>
  <si>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</si>
  <si>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</si>
  <si>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</si>
  <si>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</si>
  <si>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</si>
  <si>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</si>
  <si>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</si>
  <si>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</si>
  <si>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</si>
  <si>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</si>
  <si>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</si>
  <si>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</si>
  <si>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</si>
  <si>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</si>
  <si>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</si>
  <si>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</si>
  <si>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</si>
  <si>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</si>
  <si>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</si>
  <si>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</si>
  <si>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</si>
  <si>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</si>
  <si>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</si>
  <si>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</si>
  <si>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</si>
  <si>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</si>
  <si>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</si>
  <si>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</si>
  <si>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</si>
  <si>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</si>
  <si>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</si>
  <si>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</si>
  <si>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</si>
  <si>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</si>
  <si>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</si>
  <si>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</si>
  <si>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</si>
  <si>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</si>
  <si>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</si>
  <si>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</si>
  <si>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</si>
  <si>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</si>
  <si>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</si>
  <si>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</si>
  <si>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</si>
  <si>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</si>
  <si>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</si>
  <si>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</si>
  <si>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</si>
  <si>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</si>
  <si>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</si>
  <si>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</si>
  <si>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</si>
  <si>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</si>
  <si>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</si>
  <si>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</si>
  <si>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</si>
  <si>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</si>
  <si>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</si>
  <si>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</si>
  <si>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</si>
  <si>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</si>
  <si>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</si>
  <si>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</si>
  <si>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</si>
  <si>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</si>
  <si>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</si>
  <si>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</si>
  <si>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</si>
  <si>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</si>
  <si>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</si>
  <si>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</si>
  <si>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</si>
  <si>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</si>
  <si>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</si>
  <si>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</si>
  <si>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</si>
  <si>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</si>
  <si>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</si>
  <si>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</si>
  <si>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</si>
  <si>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</si>
  <si>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</si>
  <si>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</si>
  <si>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</si>
  <si>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</si>
  <si>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</si>
  <si>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</si>
  <si>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</si>
  <si>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</si>
  <si>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</si>
  <si>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</si>
  <si>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</si>
  <si>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</si>
  <si>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</si>
  <si>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</si>
  <si>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</si>
  <si>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</si>
  <si>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</si>
  <si>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</si>
  <si>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</si>
  <si>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</si>
  <si>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</si>
  <si>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</si>
  <si>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</si>
  <si>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</si>
  <si>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</si>
  <si>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</si>
  <si>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</si>
  <si>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</si>
  <si>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</si>
  <si>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</si>
  <si>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</si>
  <si>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</si>
  <si>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</si>
  <si>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</si>
  <si>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</si>
  <si>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</si>
  <si>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</si>
  <si>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</si>
  <si>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</si>
  <si>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</si>
  <si>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</si>
  <si>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</si>
  <si>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</si>
  <si>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</si>
  <si>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</si>
  <si>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</si>
  <si>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</si>
  <si>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</si>
  <si>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</si>
  <si>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</si>
  <si>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</si>
  <si>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</si>
  <si>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</si>
  <si>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</si>
  <si>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</si>
  <si>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</si>
  <si>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</si>
  <si>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</si>
  <si>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</si>
  <si>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</si>
  <si>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</si>
  <si>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</si>
  <si>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</si>
  <si>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</si>
  <si>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</si>
  <si>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</si>
  <si>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</si>
  <si>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</si>
  <si>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</si>
  <si>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</si>
  <si>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</si>
  <si>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</si>
  <si>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</si>
  <si>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</si>
  <si>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</si>
  <si>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</si>
  <si>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</si>
  <si>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</si>
  <si>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</si>
  <si>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</si>
  <si>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</si>
  <si>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</si>
  <si>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</si>
  <si>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</si>
  <si>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</si>
  <si>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</si>
  <si>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</si>
  <si>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</si>
  <si>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</si>
  <si>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</si>
  <si>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</si>
  <si>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</si>
  <si>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</si>
  <si>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</si>
  <si>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</si>
  <si>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</si>
  <si>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</si>
  <si>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</si>
  <si>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</si>
  <si>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</si>
  <si>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</si>
  <si>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</si>
  <si>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</si>
  <si>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</si>
  <si>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</si>
  <si>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</si>
  <si>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</si>
  <si>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</si>
  <si>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</si>
  <si>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</si>
  <si>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</si>
  <si>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</si>
  <si>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</si>
  <si>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</si>
  <si>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</si>
  <si>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</si>
  <si>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</si>
  <si>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</si>
  <si>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</si>
  <si>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</si>
  <si>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</si>
  <si>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</si>
  <si>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</si>
  <si>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</si>
  <si>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</si>
  <si>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</si>
  <si>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</si>
  <si>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</si>
  <si>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</si>
  <si>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</si>
  <si>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</si>
  <si>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</si>
  <si>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</si>
  <si>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</si>
  <si>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</si>
  <si>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</si>
  <si>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</si>
  <si>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</si>
  <si>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</si>
  <si>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</si>
  <si>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</si>
  <si>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</si>
  <si>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</si>
  <si>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</si>
  <si>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</si>
  <si>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</si>
  <si>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</si>
  <si>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</si>
  <si>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</si>
  <si>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</si>
  <si>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</si>
  <si>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</si>
  <si>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</si>
  <si>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</si>
  <si>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</si>
  <si>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</si>
  <si>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</si>
  <si>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</si>
  <si>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</si>
  <si>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</si>
  <si>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</si>
  <si>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</si>
  <si>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</si>
  <si>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</si>
  <si>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</si>
  <si>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</si>
  <si>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</si>
  <si>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</si>
  <si>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</si>
  <si>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</si>
  <si>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</si>
  <si>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</si>
  <si>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</si>
  <si>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</si>
  <si>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</si>
  <si>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</si>
  <si>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</si>
  <si>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</si>
  <si>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</si>
  <si>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</si>
  <si>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</si>
  <si>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</si>
  <si>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</si>
  <si>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</si>
  <si>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</si>
  <si>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</si>
  <si>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</si>
  <si>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</si>
  <si>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</si>
  <si>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</si>
  <si>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</si>
  <si>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</si>
  <si>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</si>
  <si>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</si>
  <si>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</si>
  <si>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</si>
  <si>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</si>
  <si>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</si>
  <si>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</si>
  <si>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</si>
  <si>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</si>
  <si>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</si>
  <si>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</si>
  <si>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</si>
  <si>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</si>
  <si>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</si>
  <si>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</si>
  <si>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</si>
  <si>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</si>
  <si>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</si>
  <si>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</si>
  <si>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</si>
  <si>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</si>
  <si>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</si>
  <si>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</si>
  <si>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</si>
  <si>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</si>
  <si>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</si>
  <si>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</si>
  <si>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</si>
  <si>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</si>
  <si>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</si>
  <si>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</si>
  <si>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</si>
  <si>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</si>
  <si>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</si>
  <si>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</si>
  <si>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</si>
  <si>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</si>
  <si>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</si>
  <si>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</si>
  <si>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</si>
  <si>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</si>
  <si>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</si>
  <si>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</si>
  <si>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</si>
  <si>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</si>
  <si>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</si>
  <si>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</si>
  <si>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</si>
  <si>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</si>
  <si>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</si>
  <si>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</si>
  <si>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</si>
  <si>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</si>
  <si>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</si>
  <si>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</si>
  <si>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</si>
  <si>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</si>
  <si>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</si>
  <si>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</si>
  <si>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</si>
  <si>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</si>
  <si>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</si>
  <si>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</si>
  <si>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</si>
  <si>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</si>
  <si>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</si>
  <si>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</si>
  <si>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</si>
  <si>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</si>
  <si>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</si>
  <si>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</si>
  <si>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</si>
  <si>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</si>
  <si>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</si>
  <si>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</si>
  <si>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</si>
  <si>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</si>
  <si>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</si>
  <si>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</si>
  <si>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</si>
  <si>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</si>
  <si>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</si>
  <si>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</si>
  <si>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</si>
  <si>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</si>
  <si>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</si>
  <si>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</si>
  <si>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</si>
  <si>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</si>
  <si>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</si>
  <si>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</si>
  <si>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</si>
  <si>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</si>
  <si>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</si>
  <si>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</si>
  <si>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</si>
  <si>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</si>
  <si>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</si>
  <si>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</si>
  <si>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</si>
  <si>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</si>
  <si>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</si>
  <si>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</si>
  <si>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</si>
  <si>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</si>
  <si>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</si>
  <si>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</si>
  <si>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</si>
  <si>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</si>
  <si>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</si>
  <si>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</si>
  <si>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</si>
  <si>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</si>
  <si>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</si>
  <si>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</si>
  <si>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</si>
  <si>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</si>
  <si>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</si>
  <si>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</si>
  <si>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</si>
  <si>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</si>
  <si>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</si>
  <si>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</si>
  <si>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</si>
  <si>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</si>
  <si>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</si>
  <si>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</si>
  <si>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</si>
  <si>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</si>
  <si>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</si>
  <si>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</si>
  <si>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</si>
  <si>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</si>
  <si>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</si>
  <si>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</si>
  <si>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</si>
  <si>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</si>
  <si>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</si>
  <si>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</si>
  <si>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</si>
  <si>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</si>
  <si>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</si>
  <si>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</si>
  <si>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</si>
  <si>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</si>
  <si>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</si>
  <si>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</si>
  <si>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</si>
  <si>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</si>
  <si>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</si>
  <si>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</si>
  <si>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</si>
  <si>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</si>
  <si>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</si>
  <si>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</si>
  <si>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</si>
  <si>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</si>
  <si>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</si>
  <si>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</si>
  <si>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</si>
  <si>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</si>
  <si>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</si>
  <si>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</si>
  <si>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</si>
  <si>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</si>
  <si>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</si>
  <si>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</si>
  <si>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</si>
  <si>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</si>
  <si>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</si>
  <si>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</si>
  <si>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</si>
  <si>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</si>
  <si>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</si>
  <si>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</si>
  <si>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</si>
  <si>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</si>
  <si>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</si>
  <si>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</si>
  <si>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</si>
  <si>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</si>
  <si>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</si>
  <si>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</si>
  <si>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</si>
  <si>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</si>
  <si>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</si>
  <si>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</si>
  <si>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</si>
  <si>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</si>
  <si>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</si>
  <si>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</si>
  <si>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</si>
  <si>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</si>
  <si>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</si>
  <si>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</si>
  <si>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</si>
  <si>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</si>
  <si>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</si>
  <si>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</si>
  <si>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</si>
  <si>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</si>
  <si>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</si>
  <si>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</si>
  <si>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</si>
  <si>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</si>
  <si>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</si>
  <si>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</si>
  <si>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</si>
  <si>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</si>
  <si>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</si>
  <si>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</si>
  <si>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</si>
  <si>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</si>
  <si>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</si>
  <si>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</si>
  <si>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</si>
  <si>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</si>
  <si>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</si>
  <si>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</si>
  <si>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</si>
  <si>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</si>
  <si>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</si>
  <si>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</si>
  <si>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</si>
  <si>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</si>
  <si>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</si>
  <si>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</si>
  <si>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</si>
  <si>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</si>
  <si>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</si>
  <si>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</si>
  <si>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</si>
  <si>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</si>
  <si>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</si>
  <si>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</si>
  <si>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</si>
  <si>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</si>
  <si>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</si>
  <si>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</si>
  <si>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</si>
  <si>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</si>
  <si>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</si>
  <si>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</si>
  <si>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</si>
  <si>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</si>
  <si>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</si>
  <si>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</si>
  <si>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</si>
  <si>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</si>
  <si>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</si>
  <si>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</si>
  <si>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</si>
  <si>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</si>
  <si>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</si>
  <si>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</si>
  <si>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</si>
  <si>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</si>
  <si>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</si>
  <si>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</si>
  <si>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</si>
  <si>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</si>
  <si>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</si>
  <si>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</si>
  <si>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</si>
  <si>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</si>
  <si>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</si>
  <si>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</si>
  <si>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</si>
  <si>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</si>
  <si>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</si>
  <si>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</si>
  <si>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</si>
  <si>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</si>
  <si>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</si>
  <si>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</si>
  <si>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</si>
  <si>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</si>
  <si>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</si>
  <si>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</si>
  <si>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</si>
  <si>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</si>
  <si>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</si>
  <si>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</si>
  <si>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</si>
  <si>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</si>
  <si>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</si>
  <si>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</si>
  <si>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</si>
  <si>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</si>
  <si>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</si>
  <si>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</si>
  <si>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</si>
  <si>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</si>
  <si>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</si>
  <si>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</si>
  <si>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</si>
  <si>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</si>
  <si>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</si>
  <si>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</si>
  <si>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</si>
  <si>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</si>
  <si>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</si>
  <si>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</si>
  <si>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</si>
  <si>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</si>
  <si>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</si>
  <si>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</si>
  <si>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</si>
  <si>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</si>
  <si>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</si>
  <si>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</si>
  <si>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</si>
  <si>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</si>
  <si>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</si>
  <si>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</si>
  <si>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</si>
  <si>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</si>
  <si>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</si>
  <si>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</si>
  <si>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</si>
  <si>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</si>
  <si>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</si>
  <si>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</si>
  <si>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</si>
  <si>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</si>
  <si>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</si>
  <si>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</si>
  <si>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</si>
  <si>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</si>
  <si>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</si>
  <si>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</si>
  <si>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</si>
  <si>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</si>
  <si>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</si>
  <si>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</si>
  <si>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</si>
  <si>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</si>
  <si>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</si>
  <si>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</si>
  <si>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</si>
  <si>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</si>
  <si>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</si>
  <si>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</si>
  <si>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</si>
  <si>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</si>
  <si>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</si>
  <si>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</si>
  <si>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</si>
  <si>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</si>
  <si>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</si>
  <si>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</si>
  <si>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</si>
  <si>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</si>
  <si>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</si>
  <si>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</si>
  <si>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</si>
  <si>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</si>
  <si>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</si>
  <si>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</si>
  <si>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</si>
  <si>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</si>
  <si>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</si>
  <si>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</si>
  <si>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</si>
  <si>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</si>
  <si>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</si>
  <si>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</si>
  <si>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</si>
  <si>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</si>
  <si>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</si>
  <si>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</si>
  <si>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</si>
  <si>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</si>
  <si>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</si>
  <si>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</si>
  <si>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</si>
  <si>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</si>
  <si>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</si>
  <si>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</si>
  <si>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</si>
  <si>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</si>
  <si>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</si>
  <si>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</si>
  <si>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</si>
  <si>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</si>
  <si>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</si>
  <si>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</si>
  <si>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</si>
  <si>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</si>
  <si>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</si>
  <si>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</si>
  <si>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</si>
  <si>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</si>
  <si>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</si>
  <si>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</si>
  <si>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</si>
  <si>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</si>
  <si>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</si>
  <si>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</si>
  <si>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</si>
  <si>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</si>
  <si>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</si>
  <si>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</si>
  <si>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</si>
  <si>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</si>
  <si>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</si>
  <si>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</si>
  <si>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</si>
  <si>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</si>
  <si>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</si>
  <si>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</si>
  <si>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</si>
  <si>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</si>
  <si>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</si>
  <si>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</si>
  <si>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</si>
  <si>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</si>
  <si>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</si>
  <si>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</si>
  <si>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</si>
  <si>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</si>
  <si>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</si>
  <si>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</si>
  <si>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</si>
  <si>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</si>
  <si>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</si>
  <si>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</si>
  <si>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</si>
  <si>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</si>
  <si>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</si>
  <si>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</si>
  <si>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</si>
  <si>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</si>
  <si>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</si>
  <si>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</si>
  <si>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</si>
  <si>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</si>
  <si>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</si>
  <si>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</si>
  <si>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</si>
  <si>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</si>
  <si>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</si>
  <si>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</si>
  <si>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</si>
  <si>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</si>
  <si>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</si>
  <si>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</si>
  <si>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</si>
  <si>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</si>
  <si>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</si>
  <si>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</si>
  <si>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</si>
  <si>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</si>
  <si>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</si>
  <si>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</si>
  <si>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</si>
  <si>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</si>
  <si>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</si>
  <si>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</si>
  <si>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</si>
  <si>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</si>
  <si>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</si>
  <si>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</si>
  <si>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</si>
  <si>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</si>
  <si>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</si>
  <si>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</si>
  <si>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</si>
  <si>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</si>
  <si>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</si>
  <si>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</si>
  <si>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</si>
  <si>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</si>
  <si>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</si>
  <si>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</si>
  <si>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</si>
  <si>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</si>
  <si>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</si>
  <si>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</si>
  <si>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</si>
  <si>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</si>
  <si>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</si>
  <si>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</si>
  <si>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</si>
  <si>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</si>
  <si>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</si>
  <si>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</si>
  <si>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</si>
  <si>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</si>
  <si>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</si>
  <si>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</si>
  <si>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</si>
  <si>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</si>
  <si>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</si>
  <si>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</si>
  <si>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</si>
  <si>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</si>
  <si>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</si>
  <si>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</si>
  <si>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</si>
  <si>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</si>
  <si>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</si>
  <si>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</si>
  <si>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</si>
  <si>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</si>
  <si>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</si>
  <si>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</si>
  <si>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</si>
  <si>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</si>
  <si>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</si>
  <si>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</si>
  <si>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</si>
  <si>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</si>
  <si>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</si>
  <si>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</si>
  <si>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</si>
  <si>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</si>
  <si>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</si>
  <si>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</si>
  <si>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</si>
  <si>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</si>
  <si>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</si>
  <si>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</si>
  <si>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</si>
  <si>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</si>
  <si>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</si>
  <si>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</si>
  <si>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</si>
  <si>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</si>
  <si>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</si>
  <si>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</si>
  <si>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</si>
  <si>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</si>
  <si>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</si>
  <si>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</si>
  <si>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</si>
  <si>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</si>
  <si>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</si>
  <si>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</si>
  <si>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</si>
  <si>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</si>
  <si>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</si>
  <si>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</si>
  <si>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</si>
  <si>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</si>
  <si>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</si>
  <si>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</si>
  <si>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</si>
  <si>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</si>
  <si>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</si>
  <si>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</si>
  <si>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</si>
  <si>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</si>
  <si>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</si>
  <si>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</si>
  <si>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</si>
  <si>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</si>
  <si>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</si>
  <si>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</si>
  <si>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</si>
  <si>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</si>
  <si>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</si>
  <si>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</si>
  <si>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</si>
  <si>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</si>
  <si>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</si>
  <si>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</si>
  <si>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</si>
  <si>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</si>
  <si>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</si>
  <si>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</si>
  <si>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</si>
  <si>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</si>
  <si>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</si>
  <si>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</si>
  <si>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</si>
  <si>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</si>
  <si>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</si>
  <si>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</si>
  <si>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</si>
  <si>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</si>
  <si>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</si>
  <si>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</si>
  <si>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</si>
  <si>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</si>
  <si>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</si>
  <si>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</si>
  <si>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</si>
  <si>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</si>
  <si>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</si>
  <si>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</si>
  <si>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</si>
  <si>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</si>
  <si>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</si>
  <si>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</si>
  <si>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</si>
  <si>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</si>
  <si>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</si>
  <si>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</si>
  <si>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</si>
  <si>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</si>
  <si>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</si>
  <si>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</si>
  <si>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</si>
  <si>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</si>
  <si>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</si>
  <si>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</si>
  <si>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</si>
  <si>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</si>
  <si>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</si>
  <si>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</si>
  <si>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</si>
  <si>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</si>
  <si>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</si>
  <si>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</si>
  <si>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</si>
  <si>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</si>
  <si>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</si>
  <si>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</si>
  <si>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</si>
  <si>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</si>
  <si>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</si>
  <si>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</si>
  <si>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</si>
  <si>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</si>
  <si>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</si>
  <si>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</si>
  <si>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</si>
  <si>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</si>
  <si>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</si>
  <si>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</si>
  <si>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</si>
  <si>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</si>
  <si>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</si>
  <si>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</si>
  <si>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</si>
  <si>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</si>
  <si>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</si>
  <si>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</si>
  <si>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</si>
  <si>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</si>
  <si>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</si>
  <si>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</si>
  <si>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</si>
  <si>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</si>
  <si>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</si>
  <si>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</si>
  <si>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</si>
  <si>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</si>
  <si>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</si>
  <si>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</si>
  <si>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</si>
  <si>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</si>
  <si>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</si>
  <si>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</si>
  <si>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</si>
  <si>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</si>
  <si>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</si>
  <si>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</si>
  <si>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</si>
  <si>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</si>
  <si>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</si>
  <si>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</si>
  <si>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</si>
  <si>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</si>
  <si>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</si>
  <si>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</si>
  <si>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</si>
  <si>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</si>
  <si>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</si>
  <si>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</si>
  <si>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</si>
  <si>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</si>
  <si>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</si>
  <si>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</si>
  <si>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</si>
  <si>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</si>
  <si>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</si>
  <si>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</si>
  <si>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</si>
  <si>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</si>
  <si>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</si>
  <si>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</si>
  <si>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</si>
  <si>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</si>
  <si>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</si>
  <si>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</si>
  <si>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</si>
  <si>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</si>
  <si>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</si>
  <si>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</si>
  <si>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</si>
  <si>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</si>
  <si>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</si>
  <si>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</si>
  <si>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</si>
  <si>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</si>
  <si>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</si>
  <si>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</si>
  <si>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</si>
  <si>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</si>
  <si>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</si>
  <si>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</si>
  <si>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</si>
  <si>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</si>
  <si>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</si>
  <si>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</si>
  <si>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</si>
  <si>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</si>
  <si>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</si>
  <si>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</si>
  <si>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</si>
  <si>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</si>
  <si>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</si>
  <si>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</si>
  <si>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</si>
  <si>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</si>
  <si>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</si>
  <si>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</si>
  <si>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</si>
  <si>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</si>
  <si>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</si>
  <si>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</si>
  <si>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</si>
  <si>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</si>
  <si>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</si>
  <si>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</si>
  <si>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</si>
  <si>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</si>
  <si>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</si>
  <si>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</si>
  <si>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</si>
  <si>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</si>
  <si>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</si>
  <si>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</si>
  <si>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</si>
  <si>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</si>
  <si>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</si>
  <si>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</si>
  <si>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</si>
  <si>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</si>
  <si>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</si>
  <si>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</si>
  <si>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</si>
  <si>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</si>
  <si>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</si>
  <si>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</si>
  <si>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</si>
  <si>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</si>
  <si>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</si>
  <si>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</si>
  <si>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</si>
  <si>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</si>
  <si>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</si>
  <si>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</si>
  <si>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</si>
  <si>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</si>
  <si>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</si>
  <si>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</si>
  <si>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</si>
  <si>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</si>
  <si>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</si>
  <si>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</si>
  <si>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</si>
  <si>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</si>
  <si>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</si>
  <si>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</si>
  <si>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</si>
  <si>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</si>
  <si>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</si>
  <si>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</si>
  <si>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</si>
  <si>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</si>
  <si>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</si>
  <si>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</si>
  <si>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</si>
  <si>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</si>
  <si>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</si>
  <si>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</si>
  <si>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</si>
  <si>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</si>
  <si>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</si>
  <si>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</si>
  <si>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</si>
  <si>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</si>
  <si>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</si>
  <si>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</si>
  <si>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</si>
  <si>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</si>
  <si>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</si>
  <si>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</si>
  <si>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</si>
  <si>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</si>
  <si>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</si>
  <si>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</si>
  <si>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</si>
  <si>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</si>
  <si>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</si>
  <si>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</si>
  <si>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</si>
  <si>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</si>
  <si>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</si>
  <si>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</si>
  <si>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</si>
  <si>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</si>
  <si>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</si>
  <si>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</si>
  <si>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</si>
  <si>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</si>
  <si>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</si>
  <si>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</si>
  <si>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</si>
  <si>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</si>
  <si>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</si>
  <si>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</si>
  <si>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</si>
  <si>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</si>
  <si>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</si>
  <si>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</si>
  <si>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</si>
  <si>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</si>
  <si>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</si>
  <si>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</si>
  <si>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</si>
  <si>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</si>
  <si>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</si>
  <si>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</si>
  <si>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</si>
  <si>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</si>
  <si>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</si>
  <si>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</si>
  <si>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</si>
  <si>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</si>
  <si>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</si>
  <si>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</si>
  <si>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</si>
  <si>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</si>
  <si>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</si>
  <si>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</si>
  <si>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</si>
  <si>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</si>
  <si>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</si>
  <si>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</si>
  <si>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</si>
  <si>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</si>
  <si>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</si>
  <si>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</si>
  <si>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</si>
  <si>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</si>
  <si>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</si>
  <si>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</si>
  <si>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</si>
  <si>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</si>
  <si>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</si>
  <si>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</si>
  <si>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</si>
  <si>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</si>
  <si>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</si>
  <si>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</si>
  <si>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</si>
  <si>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</si>
  <si>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</si>
  <si>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</si>
  <si>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</si>
  <si>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</si>
  <si>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</si>
  <si>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</si>
  <si>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</si>
  <si>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</si>
  <si>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</si>
  <si>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</si>
  <si>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</si>
  <si>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</si>
  <si>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</si>
  <si>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</si>
  <si>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</si>
  <si>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</si>
  <si>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</si>
  <si>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</si>
  <si>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</si>
  <si>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</si>
  <si>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</si>
  <si>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</si>
  <si>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</si>
  <si>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</si>
  <si>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</si>
  <si>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</si>
  <si>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</si>
  <si>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</si>
  <si>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</si>
  <si>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</si>
  <si>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</si>
  <si>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</si>
  <si>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</si>
  <si>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</si>
  <si>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</si>
  <si>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</si>
  <si>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</si>
  <si>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</si>
  <si>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</si>
  <si>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</si>
  <si>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</si>
  <si>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</si>
  <si>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</si>
  <si>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</si>
  <si>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</si>
  <si>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</si>
  <si>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</si>
  <si>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</si>
  <si>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</si>
  <si>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</si>
  <si>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</si>
  <si>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</si>
  <si>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</si>
  <si>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</si>
  <si>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</si>
  <si>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</si>
  <si>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</si>
  <si>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</si>
  <si>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</si>
  <si>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</si>
  <si>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</si>
  <si>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</si>
  <si>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</si>
  <si>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</si>
  <si>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</si>
  <si>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</si>
  <si>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</si>
  <si>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</si>
  <si>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</si>
  <si>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</si>
  <si>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</si>
  <si>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</si>
  <si>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</si>
  <si>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</si>
  <si>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</si>
  <si>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</si>
  <si>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</si>
  <si>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</si>
  <si>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</si>
  <si>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</si>
  <si>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</si>
  <si>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</si>
  <si>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</si>
  <si>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</si>
  <si>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</si>
  <si>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</si>
  <si>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</si>
  <si>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</si>
  <si>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</si>
  <si>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</si>
  <si>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</si>
  <si>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</si>
  <si>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</si>
  <si>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</si>
  <si>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</si>
  <si>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</si>
  <si>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</si>
  <si>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</si>
  <si>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</si>
  <si>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</si>
  <si>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</si>
  <si>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</si>
  <si>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</si>
  <si>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</si>
  <si>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</si>
  <si>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</si>
  <si>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</si>
  <si>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</si>
  <si>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</si>
  <si>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</si>
  <si>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</si>
  <si>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</si>
  <si>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</si>
  <si>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</si>
  <si>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</si>
  <si>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</si>
  <si>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</si>
  <si>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</si>
  <si>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</si>
  <si>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</si>
  <si>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</si>
  <si>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</si>
  <si>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</si>
  <si>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</si>
  <si>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</si>
  <si>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</si>
  <si>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</si>
  <si>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</si>
  <si>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</si>
  <si>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</si>
  <si>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</si>
  <si>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</si>
  <si>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</si>
  <si>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</si>
  <si>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</si>
  <si>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</si>
  <si>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</si>
  <si>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</si>
  <si>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</si>
  <si>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</si>
  <si>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</si>
  <si>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</si>
  <si>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</si>
  <si>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</si>
  <si>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</si>
  <si>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</si>
  <si>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</si>
  <si>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</si>
  <si>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</si>
  <si>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</si>
  <si>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</si>
  <si>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</si>
  <si>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</si>
  <si>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</si>
  <si>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</si>
  <si>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</si>
  <si>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</si>
  <si>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</si>
  <si>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</si>
  <si>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</si>
  <si>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</si>
  <si>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</si>
  <si>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</si>
  <si>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</si>
  <si>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</si>
  <si>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</si>
  <si>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</si>
  <si>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</si>
  <si>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</si>
  <si>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</si>
  <si>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</si>
  <si>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</si>
  <si>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</si>
  <si>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</si>
  <si>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</si>
  <si>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</si>
  <si>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</si>
  <si>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</si>
  <si>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</si>
  <si>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</si>
  <si>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</si>
  <si>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</si>
  <si>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</si>
  <si>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</si>
  <si>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</si>
  <si>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</si>
  <si>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</si>
  <si>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</si>
  <si>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</si>
  <si>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</si>
  <si>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</si>
  <si>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</si>
  <si>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</si>
  <si>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</si>
  <si>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</si>
  <si>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</si>
  <si>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</si>
  <si>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</si>
  <si>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</si>
  <si>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</si>
  <si>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</si>
  <si>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</si>
  <si>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</si>
  <si>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</si>
  <si>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</si>
  <si>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</si>
  <si>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</si>
  <si>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</si>
  <si>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</si>
  <si>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</si>
  <si>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</si>
  <si>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</si>
  <si>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</si>
  <si>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</si>
  <si>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</si>
  <si>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</si>
  <si>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</si>
  <si>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</si>
  <si>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</si>
  <si>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</si>
  <si>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</si>
  <si>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</si>
  <si>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</si>
  <si>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</si>
  <si>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</si>
  <si>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</si>
  <si>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</si>
  <si>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</si>
  <si>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</si>
  <si>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</si>
  <si>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</si>
  <si>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</si>
  <si>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</si>
  <si>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</si>
  <si>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</si>
  <si>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</si>
  <si>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</si>
  <si>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</si>
  <si>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</si>
  <si>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</si>
  <si>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</si>
  <si>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</si>
  <si>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</si>
  <si>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</si>
  <si>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</si>
  <si>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</si>
  <si>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</si>
  <si>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</si>
  <si>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</si>
  <si>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</si>
  <si>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</si>
  <si>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</si>
  <si>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</si>
  <si>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</si>
  <si>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</si>
  <si>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</si>
  <si>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</si>
  <si>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</si>
  <si>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</si>
  <si>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</si>
  <si>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</si>
  <si>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</si>
  <si>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</si>
  <si>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</si>
  <si>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</si>
  <si>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</si>
  <si>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</si>
  <si>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</si>
  <si>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</si>
  <si>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</si>
  <si>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</si>
  <si>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</si>
  <si>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</si>
  <si>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</si>
  <si>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</si>
  <si>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</si>
  <si>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</si>
  <si>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</si>
  <si>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</si>
  <si>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</si>
  <si>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</si>
  <si>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</si>
  <si>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</si>
  <si>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</si>
  <si>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</si>
  <si>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</si>
  <si>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</si>
  <si>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</si>
  <si>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</si>
  <si>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</si>
  <si>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</si>
  <si>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</si>
  <si>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</si>
  <si>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</si>
  <si>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</si>
  <si>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</si>
  <si>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</si>
  <si>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</si>
  <si>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</si>
  <si>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</si>
  <si>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</si>
  <si>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</si>
  <si>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</si>
  <si>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</si>
  <si>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</si>
  <si>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</si>
  <si>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</si>
  <si>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</si>
  <si>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</si>
  <si>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</si>
  <si>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</si>
  <si>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</si>
  <si>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</si>
  <si>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</si>
  <si>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</si>
  <si>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</si>
  <si>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</si>
  <si>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</si>
  <si>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</si>
  <si>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</si>
  <si>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</si>
  <si>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</si>
  <si>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</si>
  <si>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</si>
  <si>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</si>
  <si>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</si>
  <si>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</si>
  <si>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</si>
  <si>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</si>
  <si>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</si>
  <si>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</si>
  <si>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</si>
  <si>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</si>
  <si>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</si>
  <si>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</si>
  <si>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</si>
  <si>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</si>
  <si>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</si>
  <si>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</si>
  <si>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</si>
  <si>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</si>
  <si>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</si>
  <si>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</si>
  <si>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</si>
  <si>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</si>
  <si>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</si>
  <si>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</si>
  <si>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</si>
  <si>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</si>
  <si>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</si>
  <si>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</si>
  <si>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</si>
  <si>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</si>
  <si>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</si>
  <si>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</si>
  <si>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</si>
  <si>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</si>
  <si>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</si>
  <si>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</si>
  <si>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</si>
  <si>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</si>
  <si>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</si>
  <si>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</si>
  <si>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</si>
  <si>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</si>
  <si>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</si>
  <si>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</si>
  <si>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</si>
  <si>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</si>
  <si>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</si>
  <si>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</si>
  <si>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</si>
  <si>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</si>
  <si>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</si>
  <si>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</si>
  <si>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</si>
  <si>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</si>
  <si>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</si>
  <si>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</si>
  <si>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</si>
  <si>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</si>
  <si>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</si>
  <si>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</si>
  <si>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</si>
  <si>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</si>
  <si>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</si>
  <si>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</si>
  <si>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</si>
  <si>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</si>
  <si>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</si>
  <si>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</si>
  <si>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</si>
  <si>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</si>
  <si>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</si>
  <si>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</si>
  <si>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</si>
  <si>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</si>
  <si>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</si>
  <si>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</si>
  <si>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</si>
  <si>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</si>
  <si>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</si>
  <si>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</si>
  <si>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</si>
  <si>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</si>
  <si>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</si>
  <si>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</si>
  <si>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</si>
  <si>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</si>
  <si>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</si>
  <si>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</si>
  <si>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</si>
  <si>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</si>
  <si>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</si>
  <si>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</si>
  <si>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</si>
  <si>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</si>
  <si>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</si>
  <si>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</si>
  <si>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</si>
  <si>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</si>
  <si>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</si>
  <si>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</si>
  <si>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</si>
  <si>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</si>
  <si>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</si>
  <si>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</si>
  <si>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</si>
  <si>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</si>
  <si>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</si>
  <si>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</si>
  <si>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</si>
  <si>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</si>
  <si>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</si>
  <si>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</si>
  <si>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</si>
  <si>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</si>
  <si>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</si>
  <si>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</si>
  <si>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</si>
  <si>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</si>
  <si>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</si>
  <si>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</si>
  <si>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</si>
  <si>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</si>
  <si>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</si>
  <si>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</si>
  <si>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</si>
  <si>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</si>
  <si>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</si>
  <si>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</si>
  <si>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</si>
  <si>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</si>
  <si>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</si>
  <si>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</si>
  <si>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</si>
  <si>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</si>
  <si>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</si>
  <si>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</si>
  <si>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</si>
  <si>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</si>
  <si>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</si>
  <si>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</si>
  <si>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</si>
  <si>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</si>
  <si>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</si>
  <si>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</si>
  <si>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</si>
  <si>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</si>
  <si>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</si>
  <si>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</si>
  <si>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</si>
  <si>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</si>
  <si>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</si>
  <si>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</si>
  <si>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</si>
  <si>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</si>
  <si>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</si>
  <si>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</si>
  <si>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</si>
  <si>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</si>
  <si>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</si>
  <si>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</si>
  <si>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</si>
  <si>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</si>
  <si>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</si>
  <si>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</si>
  <si>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</si>
  <si>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</si>
  <si>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</si>
  <si>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</si>
  <si>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</si>
  <si>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</si>
  <si>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</si>
  <si>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</si>
  <si>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</si>
  <si>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</si>
  <si>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</si>
  <si>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</si>
  <si>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</si>
  <si>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</si>
  <si>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</si>
  <si>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</si>
  <si>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</si>
  <si>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</si>
  <si>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</si>
  <si>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</si>
  <si>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</si>
  <si>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</si>
  <si>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</si>
  <si>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</si>
  <si>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</si>
  <si>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</si>
  <si>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</si>
  <si>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</si>
  <si>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</si>
  <si>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</si>
  <si>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</si>
  <si>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</si>
  <si>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</si>
  <si>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</si>
  <si>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</si>
  <si>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</si>
  <si>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</si>
  <si>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</si>
  <si>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</si>
  <si>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</si>
  <si>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</si>
  <si>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</si>
  <si>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</si>
  <si>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</si>
  <si>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</si>
  <si>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</si>
  <si>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</si>
  <si>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</si>
  <si>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</si>
  <si>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</si>
  <si>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</si>
  <si>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</si>
  <si>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</si>
  <si>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</si>
  <si>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</si>
  <si>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</si>
  <si>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</si>
  <si>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</si>
  <si>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</si>
  <si>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</si>
  <si>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</si>
  <si>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</si>
  <si>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</si>
  <si>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</si>
  <si>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</si>
  <si>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</si>
  <si>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</si>
  <si>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</si>
  <si>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</si>
  <si>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</si>
  <si>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</si>
  <si>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</si>
  <si>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</si>
  <si>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</si>
  <si>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</si>
  <si>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</si>
  <si>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</si>
  <si>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</si>
  <si>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</si>
  <si>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</si>
  <si>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</si>
  <si>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</si>
  <si>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</si>
  <si>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</si>
  <si>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</si>
  <si>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</si>
  <si>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</si>
  <si>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</si>
  <si>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</si>
  <si>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</si>
  <si>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</si>
  <si>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</si>
  <si>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</si>
  <si>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</si>
  <si>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</si>
  <si>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</si>
  <si>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</si>
  <si>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</si>
  <si>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</si>
  <si>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</si>
  <si>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</si>
  <si>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</si>
  <si>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</si>
  <si>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</si>
  <si>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</si>
  <si>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</si>
  <si>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</si>
  <si>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</si>
  <si>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</si>
  <si>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</si>
  <si>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</si>
  <si>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</si>
  <si>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</si>
  <si>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</si>
  <si>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</si>
  <si>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</si>
  <si>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</si>
  <si>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</si>
  <si>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</si>
  <si>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</si>
  <si>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</si>
  <si>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</si>
  <si>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</si>
  <si>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</si>
  <si>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</si>
  <si>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</si>
  <si>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</si>
  <si>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</si>
  <si>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</si>
  <si>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</si>
  <si>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</si>
  <si>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</si>
  <si>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</si>
  <si>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</si>
  <si>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</si>
  <si>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</si>
  <si>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</si>
  <si>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</si>
  <si>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</si>
  <si>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</si>
  <si>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</si>
  <si>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</si>
  <si>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</si>
  <si>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</si>
  <si>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</si>
  <si>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</si>
  <si>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</si>
  <si>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</si>
  <si>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</si>
  <si>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</si>
  <si>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</si>
  <si>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</si>
  <si>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</si>
  <si>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</si>
  <si>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</si>
  <si>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</si>
  <si>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</si>
  <si>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</si>
  <si>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</si>
  <si>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</si>
  <si>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</si>
  <si>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</si>
  <si>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</si>
  <si>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</si>
  <si>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</si>
  <si>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</si>
  <si>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</si>
  <si>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</si>
  <si>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</si>
  <si>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</si>
  <si>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</si>
  <si>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</si>
  <si>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</si>
  <si>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</si>
  <si>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</si>
  <si>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</si>
  <si>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</si>
  <si>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</si>
  <si>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</si>
  <si>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</si>
  <si>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</si>
  <si>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</si>
  <si>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</si>
  <si>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</si>
  <si>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</si>
  <si>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</si>
  <si>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</si>
  <si>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</si>
  <si>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</si>
  <si>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</si>
  <si>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</si>
  <si>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</si>
  <si>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</si>
  <si>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</si>
  <si>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</si>
  <si>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</si>
  <si>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</si>
  <si>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</si>
  <si>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</si>
  <si>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</si>
  <si>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</si>
  <si>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</si>
  <si>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</si>
  <si>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</si>
  <si>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</si>
  <si>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</si>
  <si>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</si>
  <si>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</si>
  <si>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</si>
  <si>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</si>
  <si>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</si>
  <si>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</si>
  <si>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</si>
  <si>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</si>
  <si>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</si>
  <si>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</si>
  <si>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</si>
  <si>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</si>
  <si>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</si>
  <si>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</si>
  <si>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</si>
  <si>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</si>
  <si>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</si>
  <si>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</si>
  <si>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</si>
  <si>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</si>
  <si>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</si>
  <si>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</si>
  <si>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</si>
  <si>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</si>
  <si>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</si>
  <si>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</si>
  <si>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</si>
  <si>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</si>
  <si>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</si>
  <si>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</si>
  <si>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</si>
  <si>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</si>
  <si>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</si>
  <si>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</si>
  <si>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</si>
  <si>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</si>
  <si>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</si>
  <si>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</si>
  <si>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</si>
  <si>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</si>
  <si>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</si>
  <si>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</si>
  <si>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</si>
  <si>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</si>
  <si>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</si>
  <si>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</si>
  <si>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</si>
  <si>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</si>
  <si>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</si>
  <si>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</si>
  <si>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</si>
  <si>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</si>
  <si>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</si>
  <si>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</si>
  <si>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</si>
  <si>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</si>
  <si>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</si>
  <si>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</si>
  <si>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</si>
  <si>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</si>
  <si>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</si>
  <si>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</si>
  <si>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</si>
  <si>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</si>
  <si>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</si>
  <si>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</si>
  <si>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</si>
  <si>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</si>
  <si>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</si>
  <si>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</si>
  <si>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</si>
  <si>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</si>
  <si>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</si>
  <si>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</si>
  <si>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</si>
  <si>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</si>
  <si>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</si>
  <si>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</si>
  <si>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</si>
  <si>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</si>
  <si>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</si>
  <si>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</si>
  <si>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</si>
  <si>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</si>
  <si>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</si>
  <si>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</si>
  <si>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</si>
  <si>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</si>
  <si>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</si>
  <si>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</si>
  <si>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</si>
  <si>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</si>
  <si>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</si>
  <si>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</si>
  <si>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</si>
  <si>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</si>
  <si>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</si>
  <si>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</si>
  <si>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</si>
  <si>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</si>
  <si>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</si>
  <si>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</si>
  <si>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</si>
  <si>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</si>
  <si>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</si>
  <si>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</si>
  <si>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</si>
  <si>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</si>
  <si>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</si>
  <si>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</si>
  <si>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</si>
  <si>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</si>
  <si>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</si>
  <si>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</si>
  <si>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</si>
  <si>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</si>
  <si>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</si>
  <si>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</si>
  <si>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</si>
  <si>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</si>
  <si>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</si>
  <si>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</si>
  <si>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</si>
  <si>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</si>
  <si>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</si>
  <si>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</si>
  <si>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</si>
  <si>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</si>
  <si>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</si>
  <si>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</si>
  <si>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</si>
  <si>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</si>
  <si>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</si>
  <si>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</si>
  <si>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</si>
  <si>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</si>
  <si>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</si>
  <si>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</si>
  <si>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</si>
  <si>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</si>
  <si>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</si>
  <si>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</si>
  <si>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</si>
  <si>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</si>
  <si>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</si>
  <si>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</si>
  <si>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</si>
  <si>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</si>
  <si>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</si>
  <si>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</si>
  <si>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</si>
  <si>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</si>
  <si>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</si>
  <si>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</si>
  <si>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</si>
  <si>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</si>
  <si>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</si>
  <si>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</si>
  <si>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</si>
  <si>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</si>
  <si>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</si>
  <si>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</si>
  <si>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</si>
  <si>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</si>
  <si>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</si>
  <si>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</si>
  <si>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</si>
  <si>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</si>
  <si>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</si>
  <si>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</si>
  <si>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</si>
  <si>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</si>
  <si>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</si>
  <si>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</si>
  <si>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</si>
  <si>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</si>
  <si>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</si>
  <si>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</si>
  <si>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</si>
  <si>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</si>
  <si>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</si>
  <si>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</si>
  <si>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</si>
  <si>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</si>
  <si>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</si>
  <si>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</si>
  <si>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</si>
  <si>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</si>
  <si>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</si>
  <si>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</si>
  <si>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</si>
  <si>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</si>
  <si>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</si>
  <si>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</si>
  <si>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</si>
  <si>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</si>
  <si>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</si>
  <si>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</si>
  <si>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</si>
  <si>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</si>
  <si>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</si>
  <si>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</si>
  <si>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</si>
  <si>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</si>
  <si>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</si>
  <si>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</si>
  <si>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</si>
  <si>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</si>
  <si>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</si>
  <si>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</si>
  <si>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</si>
  <si>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</si>
  <si>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</si>
  <si>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</si>
  <si>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</si>
  <si>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</si>
  <si>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</si>
  <si>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</si>
  <si>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</si>
  <si>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</si>
  <si>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</si>
  <si>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</si>
  <si>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</si>
  <si>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</si>
  <si>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</si>
  <si>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</si>
  <si>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</si>
  <si>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</si>
  <si>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</si>
  <si>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</si>
  <si>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</si>
  <si>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</si>
  <si>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</si>
  <si>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</si>
  <si>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</si>
  <si>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</si>
  <si>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</si>
  <si>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</si>
  <si>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</si>
  <si>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</si>
  <si>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</si>
  <si>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</si>
  <si>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</si>
  <si>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</si>
  <si>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</si>
  <si>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</si>
  <si>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</si>
  <si>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</si>
  <si>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</si>
  <si>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</si>
  <si>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</si>
  <si>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</si>
  <si>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</si>
  <si>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</si>
  <si>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</si>
  <si>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</si>
  <si>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</si>
  <si>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</si>
  <si>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</si>
  <si>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</si>
  <si>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</si>
  <si>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</si>
  <si>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</si>
  <si>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</si>
  <si>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</si>
  <si>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</si>
  <si>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</si>
  <si>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</si>
  <si>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</si>
  <si>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</si>
  <si>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</si>
  <si>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</si>
  <si>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</si>
  <si>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</si>
  <si>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</si>
  <si>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</si>
  <si>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</si>
  <si>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</si>
  <si>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</si>
  <si>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</si>
  <si>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</si>
  <si>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</si>
  <si>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</si>
  <si>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</si>
  <si>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</si>
  <si>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</si>
  <si>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</si>
  <si>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</si>
  <si>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</si>
  <si>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</si>
  <si>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</si>
  <si>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</si>
  <si>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</si>
  <si>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</si>
  <si>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</si>
  <si>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</si>
  <si>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</si>
  <si>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</si>
  <si>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</si>
  <si>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</si>
  <si>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</si>
  <si>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</si>
  <si>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</si>
  <si>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</si>
  <si>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</si>
  <si>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</si>
  <si>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</si>
  <si>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</si>
  <si>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</si>
  <si>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</si>
  <si>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</si>
  <si>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</si>
  <si>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</si>
  <si>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</si>
  <si>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</si>
  <si>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</si>
  <si>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</si>
  <si>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</si>
  <si>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</si>
  <si>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</si>
  <si>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</si>
  <si>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</si>
  <si>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</si>
  <si>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</si>
  <si>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</si>
  <si>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</si>
  <si>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</si>
  <si>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</si>
  <si>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</si>
  <si>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</si>
  <si>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</si>
  <si>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</si>
  <si>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</si>
  <si>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</si>
  <si>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</si>
  <si>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</si>
  <si>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</si>
  <si>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</si>
  <si>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</si>
  <si>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</si>
  <si>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</si>
  <si>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</si>
  <si>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</si>
  <si>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</si>
  <si>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</si>
  <si>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</si>
  <si>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</si>
  <si>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</si>
  <si>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</si>
  <si>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</si>
  <si>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</si>
  <si>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</si>
  <si>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</si>
  <si>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</si>
  <si>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</si>
  <si>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</si>
  <si>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</si>
  <si>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</si>
  <si>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</si>
  <si>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</si>
  <si>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</si>
  <si>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</si>
  <si>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</si>
  <si>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</si>
  <si>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</si>
  <si>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</si>
  <si>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</si>
  <si>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</si>
  <si>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</si>
  <si>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</si>
  <si>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</si>
  <si>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</si>
  <si>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</si>
  <si>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</si>
  <si>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</si>
  <si>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</si>
  <si>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</si>
  <si>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</si>
  <si>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</si>
  <si>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</si>
  <si>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</si>
  <si>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</si>
  <si>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</si>
  <si>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</si>
  <si>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</si>
  <si>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</si>
  <si>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</si>
  <si>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</si>
  <si>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</si>
  <si>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</si>
  <si>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</si>
  <si>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</si>
  <si>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</si>
  <si>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</si>
  <si>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</si>
  <si>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</si>
  <si>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</si>
  <si>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</si>
  <si>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</si>
  <si>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</si>
  <si>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</si>
  <si>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</si>
  <si>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</si>
  <si>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</si>
  <si>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</si>
  <si>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</si>
  <si>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</si>
  <si>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</si>
  <si>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</si>
  <si>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</si>
  <si>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</si>
  <si>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</si>
  <si>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</si>
  <si>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</si>
  <si>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</si>
  <si>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</si>
  <si>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</si>
  <si>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</si>
  <si>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</si>
  <si>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</si>
  <si>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</si>
  <si>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</si>
  <si>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</si>
  <si>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</si>
  <si>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</si>
  <si>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</si>
  <si>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</si>
  <si>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</si>
  <si>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</si>
  <si>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</si>
  <si>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</si>
  <si>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</si>
  <si>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</si>
  <si>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</si>
  <si>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</si>
  <si>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</si>
  <si>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</si>
  <si>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</si>
  <si>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</si>
  <si>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</si>
  <si>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</si>
  <si>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</si>
  <si>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</si>
  <si>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</si>
  <si>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</si>
  <si>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</si>
  <si>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</si>
  <si>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</si>
  <si>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</si>
  <si>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</si>
  <si>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</si>
  <si>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</si>
  <si>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</si>
  <si>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</si>
  <si>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</si>
  <si>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</si>
  <si>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</si>
  <si>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</si>
  <si>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</si>
  <si>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</si>
  <si>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</si>
  <si>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</si>
  <si>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</si>
  <si>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</si>
  <si>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</si>
  <si>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</si>
  <si>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</si>
  <si>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</si>
  <si>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</si>
  <si>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</si>
  <si>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</si>
  <si>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</si>
  <si>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</si>
  <si>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</si>
  <si>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</si>
  <si>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</si>
  <si>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</si>
  <si>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</si>
  <si>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</si>
  <si>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</si>
  <si>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</si>
  <si>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</si>
  <si>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</si>
  <si>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</si>
  <si>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</si>
  <si>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</si>
  <si>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</si>
  <si>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</si>
  <si>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</si>
  <si>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</si>
  <si>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</si>
  <si>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</si>
  <si>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</si>
  <si>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</si>
  <si>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</si>
  <si>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</si>
  <si>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</si>
  <si>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</si>
  <si>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</si>
  <si>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</si>
  <si>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</si>
  <si>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</si>
  <si>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</si>
  <si>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</si>
  <si>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</si>
  <si>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</si>
  <si>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</si>
  <si>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</si>
  <si>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</si>
  <si>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</si>
  <si>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</si>
  <si>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</si>
  <si>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</si>
  <si>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</si>
  <si>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</si>
  <si>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</si>
  <si>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</si>
  <si>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</si>
  <si>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</si>
  <si>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</si>
  <si>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</si>
  <si>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</si>
  <si>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</si>
  <si>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</si>
  <si>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</si>
  <si>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</si>
  <si>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</si>
  <si>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</si>
  <si>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</si>
  <si>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</si>
  <si>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</si>
  <si>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</si>
  <si>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</si>
  <si>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</si>
  <si>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</si>
  <si>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</si>
  <si>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</si>
  <si>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</si>
  <si>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</si>
  <si>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</si>
  <si>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</si>
  <si>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</si>
  <si>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</si>
  <si>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</si>
  <si>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</si>
  <si>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</si>
  <si>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</si>
  <si>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</si>
  <si>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</si>
  <si>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</si>
  <si>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</si>
  <si>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</si>
  <si>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</si>
  <si>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</si>
  <si>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</si>
  <si>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</si>
  <si>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</si>
  <si>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</si>
  <si>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</si>
  <si>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</si>
  <si>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</si>
  <si>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</si>
  <si>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</si>
  <si>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</si>
  <si>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</si>
  <si>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</si>
  <si>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</si>
  <si>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</si>
  <si>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</si>
  <si>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</si>
  <si>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</si>
  <si>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</si>
  <si>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</si>
  <si>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</si>
  <si>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</si>
  <si>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</si>
  <si>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</si>
  <si>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</si>
  <si>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</si>
  <si>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</si>
  <si>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</si>
  <si>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</si>
  <si>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</si>
  <si>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</si>
  <si>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</si>
  <si>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</si>
  <si>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</si>
  <si>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</si>
  <si>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</si>
  <si>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</si>
  <si>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</si>
  <si>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</si>
  <si>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</si>
  <si>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</si>
  <si>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</si>
  <si>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</si>
  <si>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</si>
  <si>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</si>
  <si>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</si>
  <si>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</si>
  <si>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</si>
  <si>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</si>
  <si>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</si>
  <si>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</si>
  <si>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</si>
  <si>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</si>
  <si>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</si>
  <si>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</si>
  <si>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</si>
  <si>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</si>
  <si>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</si>
  <si>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</si>
  <si>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</si>
  <si>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</si>
  <si>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</si>
  <si>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</si>
  <si>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</si>
  <si>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</si>
  <si>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</si>
  <si>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</si>
  <si>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</si>
  <si>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</si>
  <si>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</si>
  <si>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</si>
  <si>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</si>
  <si>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</si>
  <si>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</si>
  <si>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</si>
  <si>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</si>
  <si>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</si>
  <si>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</si>
  <si>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</si>
  <si>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</si>
  <si>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</si>
  <si>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</si>
  <si>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</si>
  <si>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</si>
  <si>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</si>
  <si>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</si>
  <si>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</si>
  <si>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</si>
  <si>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</si>
  <si>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</si>
  <si>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</si>
  <si>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</si>
  <si>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</si>
  <si>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</si>
  <si>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</si>
  <si>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</si>
  <si>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</si>
  <si>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</si>
  <si>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</si>
  <si>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</si>
  <si>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</si>
  <si>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</si>
  <si>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</si>
  <si>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</si>
  <si>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</si>
  <si>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</si>
  <si>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</si>
  <si>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</si>
  <si>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</si>
  <si>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</si>
  <si>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</si>
  <si>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</si>
  <si>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</si>
  <si>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</si>
  <si>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</si>
  <si>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</si>
  <si>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</si>
  <si>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</si>
  <si>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</si>
  <si>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</si>
  <si>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</si>
  <si>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</si>
  <si>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</si>
  <si>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</si>
  <si>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</si>
  <si>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</si>
  <si>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</si>
  <si>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</si>
  <si>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</si>
  <si>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</si>
  <si>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</si>
  <si>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</si>
  <si>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</si>
  <si>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</si>
  <si>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</si>
  <si>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</si>
  <si>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</si>
  <si>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</si>
  <si>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</si>
  <si>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</si>
  <si>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</si>
  <si>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</si>
  <si>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</si>
  <si>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</si>
  <si>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</si>
  <si>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</si>
  <si>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</si>
  <si>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</si>
  <si>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</si>
  <si>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</si>
  <si>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</si>
  <si>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</si>
  <si>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</si>
  <si>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</si>
  <si>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</si>
  <si>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</si>
  <si>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</si>
  <si>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</si>
  <si>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</si>
  <si>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</si>
  <si>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</si>
  <si>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</si>
  <si>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</si>
  <si>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</si>
  <si>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</si>
  <si>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</si>
  <si>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</si>
  <si>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</si>
  <si>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</si>
  <si>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</si>
  <si>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</si>
  <si>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</si>
  <si>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</si>
  <si>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</si>
  <si>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</si>
  <si>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</si>
  <si>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</si>
  <si>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</si>
  <si>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</si>
  <si>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</si>
  <si>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</si>
  <si>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</si>
  <si>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</si>
  <si>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</si>
  <si>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</si>
  <si>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</si>
  <si>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</si>
  <si>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</si>
  <si>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</si>
  <si>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</si>
  <si>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</si>
  <si>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</si>
  <si>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</si>
  <si>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</si>
  <si>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</si>
  <si>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</si>
  <si>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</si>
  <si>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</si>
  <si>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</si>
  <si>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</si>
  <si>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</si>
  <si>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</si>
  <si>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</si>
  <si>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</si>
  <si>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</si>
  <si>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</si>
  <si>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</si>
  <si>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</si>
  <si>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</si>
  <si>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</si>
  <si>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</si>
  <si>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</si>
  <si>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</si>
  <si>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</si>
  <si>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</si>
  <si>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</si>
  <si>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</si>
  <si>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</si>
  <si>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</si>
  <si>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</si>
  <si>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</si>
  <si>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</si>
  <si>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</si>
  <si>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</si>
  <si>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</si>
  <si>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</si>
  <si>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</si>
  <si>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</si>
  <si>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</si>
  <si>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</si>
  <si>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</si>
  <si>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</si>
  <si>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</si>
  <si>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</si>
  <si>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</si>
  <si>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</si>
  <si>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</si>
  <si>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</si>
  <si>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</si>
  <si>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</si>
  <si>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</si>
  <si>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</si>
  <si>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</si>
  <si>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</si>
  <si>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</si>
  <si>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</si>
  <si>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</si>
  <si>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</si>
  <si>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</si>
  <si>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</si>
  <si>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</si>
  <si>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</si>
  <si>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</si>
  <si>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</si>
  <si>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</si>
  <si>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</si>
  <si>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</si>
  <si>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</si>
  <si>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</si>
  <si>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</si>
  <si>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</si>
  <si>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</si>
  <si>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</si>
  <si>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</si>
  <si>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</si>
  <si>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</si>
  <si>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</si>
  <si>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</si>
  <si>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</si>
  <si>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</si>
  <si>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</si>
  <si>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</si>
  <si>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</si>
  <si>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</si>
  <si>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</si>
  <si>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</si>
  <si>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</si>
  <si>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</si>
  <si>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</si>
  <si>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</si>
  <si>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</si>
  <si>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</si>
  <si>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</si>
  <si>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</si>
  <si>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</si>
  <si>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</si>
  <si>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</si>
  <si>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</si>
  <si>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</si>
  <si>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</si>
  <si>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</si>
  <si>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</si>
  <si>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</si>
  <si>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</si>
  <si>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</si>
  <si>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</si>
  <si>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</si>
  <si>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</si>
  <si>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</si>
  <si>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</si>
  <si>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</si>
  <si>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</si>
  <si>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</si>
  <si>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</si>
  <si>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</si>
  <si>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</si>
  <si>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</si>
  <si>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</si>
  <si>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</si>
  <si>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</si>
  <si>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</si>
  <si>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</si>
  <si>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</si>
  <si>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</si>
  <si>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</si>
  <si>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</si>
  <si>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</si>
  <si>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</si>
  <si>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</si>
  <si>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</si>
  <si>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</si>
  <si>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</si>
  <si>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</si>
  <si>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</si>
  <si>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</si>
  <si>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</si>
  <si>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</si>
  <si>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</si>
  <si>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</si>
  <si>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</si>
  <si>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</si>
  <si>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</si>
  <si>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</si>
  <si>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</si>
  <si>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</si>
  <si>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</si>
  <si>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</si>
  <si>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</si>
  <si>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</si>
  <si>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</si>
  <si>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</si>
  <si>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</si>
  <si>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</si>
  <si>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</si>
  <si>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</si>
  <si>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</si>
  <si>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</si>
  <si>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</si>
  <si>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</si>
  <si>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</si>
  <si>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</si>
  <si>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</si>
  <si>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</si>
  <si>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</si>
  <si>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</si>
  <si>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</si>
  <si>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</si>
  <si>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</si>
  <si>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</si>
  <si>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</si>
  <si>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</si>
  <si>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</si>
  <si>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</si>
  <si>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</si>
  <si>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</si>
  <si>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</si>
  <si>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</si>
  <si>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</si>
  <si>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</si>
  <si>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</si>
  <si>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</si>
  <si>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</si>
  <si>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</si>
  <si>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</si>
  <si>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</si>
  <si>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</si>
  <si>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</si>
  <si>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</si>
  <si>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</si>
  <si>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</si>
  <si>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</si>
  <si>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</si>
  <si>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</si>
  <si>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</si>
  <si>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</si>
  <si>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</si>
  <si>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</si>
  <si>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</si>
  <si>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</si>
  <si>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</si>
  <si>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</si>
  <si>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</si>
  <si>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</si>
  <si>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</si>
  <si>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</si>
  <si>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</si>
  <si>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</si>
  <si>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</si>
  <si>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</si>
  <si>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</si>
  <si>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</si>
  <si>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</si>
  <si>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</si>
  <si>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</si>
  <si>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</si>
  <si>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</si>
  <si>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</si>
  <si>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</si>
  <si>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</si>
  <si>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</si>
  <si>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</si>
  <si>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</si>
  <si>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</si>
  <si>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</si>
  <si>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</si>
  <si>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</si>
  <si>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</si>
  <si>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</si>
  <si>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</si>
  <si>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</si>
  <si>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</si>
  <si>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</si>
  <si>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</si>
  <si>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</si>
  <si>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</si>
  <si>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</si>
  <si>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</si>
  <si>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</si>
  <si>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</si>
  <si>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</si>
  <si>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</si>
  <si>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</si>
  <si>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</si>
  <si>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</si>
  <si>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</si>
  <si>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</si>
  <si>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</si>
  <si>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</si>
  <si>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</si>
  <si>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</si>
  <si>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</si>
  <si>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</si>
  <si>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</si>
  <si>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</si>
  <si>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</si>
  <si>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</si>
  <si>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</si>
  <si>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</si>
  <si>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</si>
  <si>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</si>
  <si>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</si>
  <si>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</si>
  <si>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</si>
  <si>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</si>
  <si>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</si>
  <si>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</si>
  <si>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</si>
  <si>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</si>
  <si>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</si>
  <si>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</si>
  <si>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</si>
  <si>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</si>
  <si>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</si>
  <si>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</si>
  <si>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</si>
  <si>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</si>
  <si>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</si>
  <si>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</si>
  <si>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</si>
  <si>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</si>
  <si>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</si>
  <si>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</si>
  <si>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</si>
  <si>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</si>
  <si>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</si>
  <si>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</si>
  <si>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</si>
  <si>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</si>
  <si>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</si>
  <si>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</si>
  <si>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</si>
  <si>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</si>
  <si>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</si>
  <si>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</si>
  <si>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</si>
  <si>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</si>
  <si>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</si>
  <si>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</si>
  <si>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</si>
  <si>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</si>
  <si>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</si>
  <si>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</si>
  <si>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</si>
  <si>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</si>
  <si>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</si>
  <si>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</si>
  <si>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</si>
  <si>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</si>
  <si>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</si>
  <si>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</si>
  <si>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</si>
  <si>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</si>
  <si>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</si>
  <si>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</si>
  <si>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</si>
  <si>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</si>
  <si>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</si>
  <si>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</si>
  <si>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</si>
  <si>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</si>
  <si>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</si>
  <si>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</si>
  <si>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</si>
  <si>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</si>
  <si>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</si>
  <si>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</si>
  <si>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</si>
  <si>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</si>
  <si>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</si>
  <si>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</si>
  <si>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</si>
  <si>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</si>
  <si>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</si>
  <si>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</si>
  <si>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</si>
  <si>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</si>
  <si>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</si>
  <si>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</si>
  <si>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</si>
  <si>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</si>
  <si>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</si>
  <si>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</si>
  <si>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</si>
  <si>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</si>
  <si>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</si>
  <si>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</si>
  <si>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</si>
  <si>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</si>
  <si>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</si>
  <si>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</si>
  <si>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</si>
  <si>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</si>
  <si>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</si>
  <si>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</si>
  <si>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</si>
  <si>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</si>
  <si>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</si>
  <si>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</si>
  <si>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</si>
  <si>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</si>
  <si>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</si>
  <si>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</si>
  <si>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</si>
  <si>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</si>
  <si>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</si>
  <si>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</si>
  <si>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</si>
  <si>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</si>
  <si>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</si>
  <si>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</si>
  <si>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</si>
  <si>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</si>
  <si>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</si>
  <si>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</si>
  <si>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</si>
  <si>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</si>
  <si>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</si>
  <si>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</si>
  <si>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</si>
  <si>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</si>
  <si>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</si>
  <si>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</si>
  <si>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</si>
  <si>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</si>
  <si>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</si>
  <si>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</si>
  <si>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</si>
  <si>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</si>
  <si>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</si>
  <si>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</si>
  <si>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</si>
  <si>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</si>
  <si>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</si>
  <si>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</si>
  <si>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</si>
  <si>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</si>
  <si>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</si>
  <si>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</si>
  <si>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</si>
  <si>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</si>
  <si>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</si>
  <si>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</si>
  <si>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</si>
  <si>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</si>
  <si>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</si>
  <si>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</si>
  <si>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</si>
  <si>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</si>
  <si>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</si>
  <si>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</si>
  <si>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</si>
  <si>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</si>
  <si>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</si>
  <si>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</si>
  <si>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</si>
  <si>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</si>
  <si>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</si>
  <si>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</si>
  <si>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</si>
  <si>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</si>
  <si>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</si>
  <si>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</si>
  <si>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</si>
  <si>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</si>
  <si>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</si>
  <si>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</si>
  <si>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</si>
  <si>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</si>
  <si>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</si>
  <si>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</si>
  <si>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</si>
  <si>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</si>
  <si>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</si>
  <si>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</si>
  <si>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</si>
  <si>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</si>
  <si>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</si>
  <si>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</si>
  <si>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</si>
  <si>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</si>
  <si>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</si>
  <si>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</si>
  <si>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</si>
  <si>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</si>
  <si>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</si>
  <si>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</si>
  <si>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</si>
  <si>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</si>
  <si>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</si>
  <si>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</si>
  <si>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</si>
  <si>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</si>
  <si>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</si>
  <si>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</si>
  <si>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</si>
  <si>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</si>
  <si>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</si>
  <si>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</si>
  <si>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</si>
  <si>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</si>
  <si>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</si>
  <si>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</si>
  <si>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</si>
  <si>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</si>
  <si>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</si>
  <si>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</si>
  <si>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</si>
  <si>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</si>
  <si>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</si>
  <si>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</si>
  <si>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</si>
  <si>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</si>
  <si>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</si>
  <si>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</si>
  <si>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</si>
  <si>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</si>
  <si>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</si>
  <si>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</si>
  <si>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</si>
  <si>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</si>
  <si>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</si>
  <si>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</si>
  <si>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</si>
  <si>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</si>
  <si>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</si>
  <si>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</si>
  <si>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</si>
  <si>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</si>
  <si>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</si>
  <si>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</si>
  <si>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</si>
  <si>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</si>
  <si>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</si>
  <si>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</si>
  <si>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</si>
  <si>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</si>
  <si>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</si>
  <si>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</si>
  <si>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</si>
  <si>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</si>
  <si>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</si>
  <si>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</si>
  <si>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</si>
  <si>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</si>
  <si>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</si>
  <si>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</si>
  <si>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</si>
  <si>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</si>
  <si>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</si>
  <si>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</si>
  <si>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</si>
  <si>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</si>
  <si>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</si>
  <si>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</si>
  <si>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</si>
  <si>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</si>
  <si>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</si>
  <si>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</si>
  <si>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</si>
  <si>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</si>
  <si>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</si>
  <si>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</si>
  <si>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</si>
  <si>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</si>
  <si>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</si>
  <si>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</si>
  <si>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</si>
  <si>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</si>
  <si>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</si>
  <si>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</si>
  <si>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</si>
  <si>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</si>
  <si>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</si>
  <si>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</si>
  <si>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</si>
  <si>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</si>
  <si>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</si>
  <si>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</si>
  <si>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</si>
  <si>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</si>
  <si>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</si>
  <si>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</si>
  <si>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</si>
  <si>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</si>
  <si>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</si>
  <si>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</si>
  <si>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</si>
  <si>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</si>
  <si>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</si>
  <si>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</si>
  <si>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</si>
  <si>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</si>
  <si>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</si>
  <si>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</si>
  <si>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</si>
  <si>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</si>
  <si>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</si>
  <si>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</si>
  <si>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</si>
  <si>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</si>
  <si>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</si>
  <si>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</si>
  <si>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</si>
  <si>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</si>
  <si>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</si>
  <si>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</si>
  <si>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</si>
  <si>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</si>
  <si>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</si>
  <si>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</si>
  <si>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</si>
  <si>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</si>
  <si>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</si>
  <si>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</si>
  <si>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</si>
  <si>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</si>
  <si>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</si>
  <si>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</si>
  <si>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</si>
  <si>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</si>
  <si>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</si>
  <si>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</si>
  <si>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</si>
  <si>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</si>
  <si>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</si>
  <si>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</si>
  <si>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</si>
  <si>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</si>
  <si>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</si>
  <si>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</si>
  <si>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</si>
  <si>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</si>
  <si>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</si>
  <si>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</si>
  <si>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</si>
  <si>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</si>
  <si>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</si>
  <si>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</si>
  <si>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</si>
  <si>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</si>
  <si>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</si>
  <si>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</si>
  <si>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</si>
  <si>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</si>
  <si>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</si>
  <si>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</si>
  <si>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</si>
  <si>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</si>
  <si>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</si>
  <si>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</si>
  <si>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</si>
  <si>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</si>
  <si>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</si>
  <si>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</si>
  <si>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</si>
  <si>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</si>
  <si>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</si>
  <si>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</si>
  <si>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</si>
  <si>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</si>
  <si>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</si>
  <si>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</si>
  <si>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</si>
  <si>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</si>
  <si>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</si>
  <si>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</si>
  <si>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</si>
  <si>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</si>
  <si>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</si>
  <si>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</si>
  <si>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</si>
  <si>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</si>
  <si>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</si>
  <si>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</si>
  <si>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</si>
  <si>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</si>
  <si>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</si>
  <si>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</si>
  <si>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</si>
  <si>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</si>
  <si>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</si>
  <si>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</si>
  <si>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</si>
  <si>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</si>
  <si>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</si>
  <si>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</si>
  <si>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</si>
  <si>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</si>
  <si>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</si>
  <si>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</si>
  <si>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</si>
  <si>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</si>
  <si>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</si>
  <si>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</si>
  <si>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</si>
  <si>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</si>
  <si>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</si>
  <si>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</si>
  <si>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</si>
  <si>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</si>
  <si>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</si>
  <si>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</si>
  <si>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</si>
  <si>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</si>
  <si>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</si>
  <si>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</si>
  <si>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</si>
  <si>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</si>
  <si>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</si>
  <si>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</si>
  <si>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</si>
  <si>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</si>
  <si>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</si>
  <si>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</si>
  <si>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</si>
  <si>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</si>
  <si>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</si>
  <si>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</si>
  <si>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</si>
  <si>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</si>
  <si>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</si>
  <si>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</si>
  <si>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</si>
  <si>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</si>
  <si>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</si>
  <si>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</si>
  <si>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</si>
  <si>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</si>
  <si>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</si>
  <si>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</si>
  <si>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</si>
  <si>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</si>
  <si>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</si>
  <si>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</si>
  <si>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</si>
  <si>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</si>
  <si>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</si>
  <si>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</si>
  <si>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</si>
  <si>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</si>
  <si>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</si>
  <si>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</si>
  <si>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</si>
  <si>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</si>
  <si>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</si>
  <si>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</si>
  <si>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</si>
  <si>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</si>
  <si>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</si>
  <si>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</si>
  <si>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</si>
  <si>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</si>
  <si>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</si>
  <si>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</si>
  <si>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</si>
  <si>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</si>
  <si>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</si>
  <si>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</si>
  <si>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</si>
  <si>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</si>
  <si>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</si>
  <si>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</si>
  <si>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</si>
  <si>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</si>
  <si>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</si>
  <si>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</si>
  <si>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</si>
  <si>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</si>
  <si>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</si>
  <si>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</si>
  <si>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</si>
  <si>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</si>
  <si>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</si>
  <si>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</si>
  <si>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</si>
  <si>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</si>
  <si>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</si>
  <si>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</si>
  <si>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</si>
  <si>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</si>
  <si>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</si>
  <si>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</si>
  <si>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</si>
  <si>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</si>
  <si>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</si>
  <si>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</si>
  <si>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</si>
  <si>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</si>
  <si>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</si>
  <si>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</si>
  <si>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</si>
  <si>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</si>
  <si>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</si>
  <si>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</si>
  <si>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</si>
  <si>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</si>
  <si>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</si>
  <si>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</si>
  <si>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</si>
  <si>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</si>
  <si>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</si>
  <si>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</si>
  <si>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</si>
  <si>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</si>
  <si>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</si>
  <si>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</si>
  <si>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</si>
  <si>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</si>
  <si>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</si>
  <si>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</si>
  <si>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</si>
  <si>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</si>
  <si>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</si>
  <si>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</si>
  <si>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</si>
  <si>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</si>
  <si>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</si>
  <si>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</si>
  <si>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</si>
  <si>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</si>
  <si>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</si>
  <si>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</si>
  <si>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</si>
  <si>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</si>
  <si>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</si>
  <si>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</si>
  <si>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</si>
  <si>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</si>
  <si>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</si>
  <si>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</si>
  <si>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</si>
  <si>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</si>
  <si>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</si>
  <si>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</si>
  <si>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</si>
  <si>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</si>
  <si>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</si>
  <si>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</si>
  <si>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</si>
  <si>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</si>
  <si>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</si>
  <si>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</si>
  <si>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</si>
  <si>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</si>
  <si>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</si>
  <si>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</si>
  <si>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</si>
  <si>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</si>
  <si>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</si>
  <si>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</si>
  <si>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</si>
  <si>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</si>
  <si>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</si>
  <si>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</si>
  <si>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</si>
  <si>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</si>
  <si>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</si>
  <si>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</si>
  <si>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</si>
  <si>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</si>
  <si>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</si>
  <si>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</si>
  <si>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</si>
  <si>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</si>
  <si>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</si>
  <si>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</si>
  <si>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</si>
  <si>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</si>
  <si>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</si>
  <si>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</si>
  <si>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</si>
  <si>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</si>
  <si>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</si>
  <si>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</si>
  <si>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</si>
  <si>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</si>
  <si>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</si>
  <si>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</si>
  <si>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</si>
  <si>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</si>
  <si>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</si>
  <si>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</si>
  <si>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</si>
  <si>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</si>
  <si>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</si>
  <si>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</si>
  <si>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</si>
  <si>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</si>
  <si>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</si>
  <si>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</si>
  <si>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</si>
  <si>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</si>
  <si>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</si>
  <si>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</si>
  <si>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</si>
  <si>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</si>
  <si>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</si>
  <si>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</si>
  <si>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</si>
  <si>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</si>
  <si>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</si>
  <si>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</si>
  <si>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</si>
  <si>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</si>
  <si>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</si>
  <si>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</si>
  <si>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</si>
  <si>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</si>
  <si>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</si>
  <si>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</si>
  <si>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</si>
  <si>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</si>
  <si>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</si>
  <si>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</si>
  <si>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</si>
  <si>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</si>
  <si>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</si>
  <si>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</si>
  <si>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</si>
  <si>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</si>
  <si>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</si>
  <si>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</si>
  <si>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</si>
  <si>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</si>
  <si>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</si>
  <si>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</si>
  <si>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</si>
  <si>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</si>
  <si>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</si>
  <si>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</si>
  <si>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</si>
  <si>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</si>
  <si>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</si>
  <si>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</si>
  <si>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</si>
  <si>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</si>
  <si>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</si>
  <si>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</si>
  <si>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</si>
  <si>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</si>
  <si>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</si>
  <si>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</si>
  <si>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</si>
  <si>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</si>
  <si>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</si>
  <si>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</si>
  <si>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</si>
  <si>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</si>
  <si>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</si>
  <si>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</si>
  <si>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</si>
  <si>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</si>
  <si>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</si>
  <si>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</si>
  <si>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</si>
  <si>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</si>
  <si>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</si>
  <si>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</si>
  <si>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</si>
  <si>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</si>
  <si>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</si>
  <si>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</si>
  <si>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</si>
  <si>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</si>
  <si>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</si>
  <si>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</si>
  <si>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</si>
  <si>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</si>
  <si>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</si>
  <si>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</si>
  <si>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</si>
  <si>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</si>
  <si>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</si>
  <si>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</si>
  <si>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</si>
  <si>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</si>
  <si>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</si>
  <si>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</si>
  <si>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</si>
  <si>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</si>
  <si>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</si>
  <si>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</si>
  <si>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</si>
  <si>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</si>
  <si>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</si>
  <si>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</si>
  <si>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</si>
  <si>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</si>
  <si>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</si>
  <si>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</si>
  <si>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</si>
  <si>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</si>
  <si>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</si>
  <si>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</si>
  <si>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</si>
  <si>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</si>
  <si>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</si>
  <si>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</si>
  <si>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</si>
  <si>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</si>
  <si>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</si>
  <si>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</si>
  <si>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</si>
  <si>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</si>
  <si>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</si>
  <si>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</si>
  <si>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</si>
  <si>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</si>
  <si>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</si>
  <si>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</si>
  <si>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</si>
  <si>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</si>
  <si>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</si>
  <si>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</si>
  <si>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</si>
  <si>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</si>
  <si>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</si>
  <si>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</si>
  <si>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</si>
  <si>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</si>
  <si>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</si>
  <si>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</si>
  <si>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</si>
  <si>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</si>
  <si>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</si>
  <si>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</si>
  <si>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</si>
  <si>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</si>
  <si>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</si>
  <si>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</si>
  <si>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</si>
  <si>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</si>
  <si>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</si>
  <si>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</si>
  <si>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</si>
  <si>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</si>
  <si>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</si>
  <si>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</si>
  <si>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</si>
  <si>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</si>
  <si>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</si>
  <si>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</si>
  <si>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</si>
  <si>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</si>
  <si>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</si>
  <si>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</si>
  <si>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</si>
  <si>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</si>
  <si>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</si>
  <si>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</si>
  <si>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</si>
  <si>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</si>
  <si>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</si>
  <si>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</si>
  <si>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</si>
  <si>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</si>
  <si>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</si>
  <si>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</si>
  <si>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</si>
  <si>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</si>
  <si>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</si>
  <si>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</si>
  <si>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</si>
  <si>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</si>
  <si>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</si>
  <si>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</si>
  <si>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</si>
  <si>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</si>
  <si>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</si>
  <si>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</si>
  <si>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</si>
  <si>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</si>
  <si>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</si>
  <si>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</si>
  <si>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</si>
  <si>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</si>
  <si>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</si>
  <si>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</si>
  <si>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</si>
  <si>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</si>
  <si>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</si>
  <si>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</si>
  <si>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</si>
  <si>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</si>
  <si>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</si>
  <si>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</si>
  <si>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</si>
  <si>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</si>
  <si>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</si>
  <si>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</si>
  <si>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</si>
  <si>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</si>
  <si>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</si>
  <si>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</si>
  <si>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</si>
  <si>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</si>
  <si>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</si>
  <si>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</si>
  <si>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</si>
  <si>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</si>
  <si>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</si>
  <si>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</si>
  <si>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</si>
  <si>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</si>
  <si>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</si>
  <si>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</si>
  <si>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</si>
  <si>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</si>
  <si>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</si>
  <si>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</si>
  <si>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</si>
  <si>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</si>
  <si>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</si>
  <si>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</si>
  <si>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</si>
  <si>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</si>
  <si>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</si>
  <si>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</si>
  <si>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</si>
  <si>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</si>
  <si>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</si>
  <si>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</si>
  <si>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</si>
  <si>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</si>
  <si>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</si>
  <si>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</si>
  <si>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</si>
  <si>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</si>
  <si>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</si>
  <si>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</si>
  <si>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</si>
  <si>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</si>
  <si>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</si>
  <si>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</si>
  <si>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</si>
  <si>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</si>
  <si>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</si>
  <si>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</si>
  <si>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</si>
  <si>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</si>
  <si>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</si>
  <si>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</si>
  <si>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</si>
  <si>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</si>
  <si>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</si>
  <si>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</si>
  <si>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</si>
  <si>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</si>
  <si>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</si>
  <si>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</si>
  <si>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</si>
  <si>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</si>
  <si>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</si>
  <si>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</si>
  <si>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</si>
  <si>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</si>
  <si>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</si>
  <si>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</si>
  <si>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</si>
  <si>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</si>
  <si>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</si>
  <si>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</si>
  <si>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</si>
  <si>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</si>
  <si>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</si>
  <si>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</si>
  <si>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</si>
  <si>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</si>
  <si>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</si>
  <si>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</si>
  <si>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</si>
  <si>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</si>
  <si>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</si>
  <si>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</si>
  <si>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</si>
  <si>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</si>
  <si>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</si>
  <si>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</si>
  <si>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</si>
  <si>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</si>
  <si>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</si>
  <si>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</si>
  <si>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</si>
  <si>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</si>
  <si>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</si>
  <si>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</si>
  <si>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</si>
  <si>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</si>
  <si>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</si>
  <si>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</si>
  <si>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</si>
  <si>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</si>
  <si>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</si>
  <si>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</si>
  <si>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</si>
  <si>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</si>
  <si>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</si>
  <si>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</si>
  <si>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</si>
  <si>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</si>
  <si>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</si>
  <si>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</si>
  <si>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</si>
  <si>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</si>
  <si>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</si>
  <si>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</si>
  <si>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</si>
  <si>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</si>
  <si>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</si>
  <si>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</si>
  <si>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</si>
  <si>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</si>
  <si>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</si>
  <si>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</si>
  <si>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</si>
  <si>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</si>
  <si>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</si>
  <si>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</si>
  <si>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</si>
  <si>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</si>
  <si>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</si>
  <si>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</si>
  <si>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</si>
  <si>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</si>
  <si>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</si>
  <si>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</si>
  <si>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</si>
  <si>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</si>
  <si>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</si>
  <si>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</si>
  <si>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</si>
  <si>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</si>
  <si>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</si>
  <si>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</si>
  <si>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</si>
  <si>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</si>
  <si>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</si>
  <si>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</si>
  <si>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</si>
  <si>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</si>
  <si>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</si>
  <si>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</si>
  <si>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</si>
  <si>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</si>
  <si>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</si>
  <si>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</si>
  <si>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</si>
  <si>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</si>
  <si>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</si>
  <si>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</si>
  <si>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</si>
  <si>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</si>
  <si>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</si>
  <si>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</si>
  <si>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</si>
  <si>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</si>
  <si>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</si>
  <si>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</si>
  <si>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</si>
  <si>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</si>
  <si>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</si>
  <si>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</si>
  <si>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</si>
  <si>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</si>
  <si>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</si>
  <si>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</si>
  <si>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</si>
  <si>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</si>
  <si>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</si>
  <si>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</si>
  <si>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</si>
  <si>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</si>
  <si>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</si>
  <si>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</si>
  <si>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</si>
  <si>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</si>
  <si>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</si>
  <si>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</si>
  <si>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</si>
  <si>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</si>
  <si>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</si>
  <si>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</si>
  <si>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</si>
  <si>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</si>
  <si>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</si>
  <si>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</si>
  <si>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</si>
  <si>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</si>
  <si>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</si>
  <si>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</si>
  <si>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</si>
  <si>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</si>
  <si>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</si>
  <si>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</si>
  <si>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</si>
  <si>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</si>
  <si>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</si>
  <si>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</si>
  <si>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</si>
  <si>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</si>
  <si>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</si>
  <si>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</si>
  <si>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</si>
  <si>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</si>
  <si>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</si>
  <si>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</si>
  <si>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</si>
  <si>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</si>
  <si>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</si>
  <si>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</si>
  <si>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</si>
  <si>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</si>
  <si>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</si>
  <si>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</si>
  <si>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</si>
  <si>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</si>
  <si>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</si>
  <si>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</si>
  <si>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</si>
  <si>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</si>
  <si>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</si>
  <si>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</si>
  <si>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</si>
  <si>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</si>
  <si>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</si>
  <si>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</si>
  <si>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</si>
  <si>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</si>
  <si>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</si>
  <si>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</si>
  <si>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</si>
  <si>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</si>
  <si>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</si>
  <si>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</si>
  <si>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</si>
  <si>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</si>
  <si>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</si>
  <si>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</si>
  <si>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</si>
  <si>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</si>
  <si>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</si>
  <si>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</si>
  <si>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</si>
  <si>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</si>
  <si>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</si>
  <si>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</si>
  <si>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</si>
  <si>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</si>
  <si>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</si>
  <si>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</si>
  <si>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</si>
  <si>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</si>
  <si>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</si>
  <si>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</si>
  <si>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</si>
  <si>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</si>
  <si>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</si>
  <si>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</si>
  <si>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</si>
  <si>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</si>
  <si>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</si>
  <si>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</si>
  <si>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</si>
  <si>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</si>
  <si>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</si>
  <si>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</si>
  <si>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</si>
  <si>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</si>
  <si>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</si>
  <si>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</si>
  <si>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</si>
  <si>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</si>
  <si>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</si>
  <si>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</si>
  <si>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</si>
  <si>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</si>
  <si>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</si>
  <si>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</si>
  <si>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</si>
  <si>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</si>
  <si>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</si>
  <si>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</si>
  <si>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</si>
  <si>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</si>
  <si>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</si>
  <si>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</si>
  <si>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</si>
  <si>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</si>
  <si>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</si>
  <si>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</si>
  <si>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</si>
  <si>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</si>
  <si>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</si>
  <si>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</si>
  <si>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</si>
  <si>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</si>
  <si>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</si>
  <si>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</si>
  <si>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</si>
  <si>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</si>
  <si>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</si>
  <si>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</si>
  <si>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</si>
  <si>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</si>
  <si>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</si>
  <si>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</si>
  <si>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</si>
  <si>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</si>
  <si>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</si>
  <si>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</si>
  <si>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</si>
  <si>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</si>
  <si>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</si>
  <si>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</si>
  <si>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</si>
  <si>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</si>
  <si>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</si>
  <si>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</si>
  <si>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</si>
  <si>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</si>
  <si>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</si>
  <si>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</si>
  <si>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</si>
  <si>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</si>
  <si>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</si>
  <si>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</si>
  <si>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</si>
  <si>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</si>
  <si>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</si>
  <si>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</si>
  <si>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</si>
  <si>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</si>
  <si>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</si>
  <si>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</si>
  <si>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</si>
  <si>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</si>
  <si>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</si>
  <si>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</si>
  <si>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</si>
  <si>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</si>
  <si>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</si>
  <si>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</si>
  <si>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</si>
  <si>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</si>
  <si>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</si>
  <si>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</si>
  <si>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</si>
  <si>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</si>
  <si>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</si>
  <si>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</si>
  <si>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</si>
  <si>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</si>
  <si>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</si>
  <si>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</si>
  <si>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</si>
  <si>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</si>
  <si>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</si>
  <si>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</si>
  <si>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</si>
  <si>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</si>
  <si>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</si>
  <si>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</si>
  <si>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</si>
  <si>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</si>
  <si>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</si>
  <si>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</si>
  <si>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</si>
  <si>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</si>
  <si>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</si>
  <si>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</si>
  <si>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</si>
  <si>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</si>
  <si>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</si>
  <si>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</si>
  <si>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</si>
  <si>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</si>
  <si>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</si>
  <si>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</si>
  <si>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</si>
  <si>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</si>
  <si>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</si>
  <si>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</si>
  <si>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</si>
  <si>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</si>
  <si>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</si>
  <si>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</si>
  <si>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</si>
  <si>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</si>
  <si>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</si>
  <si>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</si>
  <si>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</si>
  <si>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</si>
  <si>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</si>
  <si>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</si>
  <si>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</si>
  <si>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</si>
  <si>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</si>
  <si>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</si>
  <si>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</si>
  <si>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</si>
  <si>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</si>
  <si>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</si>
  <si>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</si>
  <si>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</si>
  <si>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</si>
  <si>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</si>
  <si>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</si>
  <si>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</si>
  <si>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</si>
  <si>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</si>
  <si>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</si>
  <si>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</si>
  <si>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</si>
  <si>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</si>
  <si>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</si>
  <si>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</si>
  <si>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</si>
  <si>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</si>
  <si>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</si>
  <si>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</si>
  <si>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</si>
  <si>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</si>
  <si>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</si>
  <si>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</si>
  <si>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</si>
  <si>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</si>
  <si>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</si>
  <si>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</si>
  <si>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</si>
  <si>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</si>
  <si>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</si>
  <si>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</si>
  <si>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</si>
  <si>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</si>
  <si>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</si>
  <si>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</si>
  <si>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</si>
  <si>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</si>
  <si>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</si>
  <si>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</si>
  <si>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</si>
  <si>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</si>
  <si>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</si>
  <si>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</si>
  <si>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</si>
  <si>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</si>
  <si>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</si>
  <si>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</si>
  <si>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</si>
  <si>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</si>
  <si>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</si>
  <si>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</si>
  <si>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</si>
  <si>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</si>
  <si>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</si>
  <si>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</si>
  <si>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</si>
  <si>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</si>
  <si>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</si>
  <si>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</si>
  <si>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</si>
  <si>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</si>
  <si>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</si>
  <si>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</si>
  <si>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</si>
  <si>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</si>
  <si>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</si>
  <si>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</si>
  <si>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</si>
  <si>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</si>
  <si>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</si>
  <si>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</si>
  <si>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</si>
  <si>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</si>
  <si>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</si>
  <si>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</si>
  <si>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</si>
  <si>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</si>
  <si>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</si>
  <si>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</si>
  <si>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</si>
  <si>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</si>
  <si>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</si>
  <si>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</si>
  <si>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</si>
  <si>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</si>
  <si>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</si>
  <si>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</si>
  <si>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</si>
  <si>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</si>
  <si>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</si>
  <si>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</si>
  <si>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</si>
  <si>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</si>
  <si>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</si>
  <si>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</si>
  <si>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</si>
  <si>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</si>
  <si>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</si>
  <si>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</si>
  <si>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</si>
  <si>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</si>
  <si>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</si>
  <si>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</si>
  <si>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</si>
  <si>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</si>
  <si>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</si>
  <si>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</si>
  <si>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</si>
  <si>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</si>
  <si>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</si>
  <si>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</si>
  <si>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</si>
  <si>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</si>
  <si>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</si>
  <si>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</si>
  <si>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</si>
  <si>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</si>
  <si>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</si>
  <si>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</si>
  <si>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</si>
  <si>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</si>
  <si>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</si>
  <si>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</si>
  <si>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</si>
  <si>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</si>
  <si>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</si>
  <si>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</si>
  <si>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</si>
  <si>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</si>
  <si>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</si>
  <si>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</si>
  <si>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</si>
  <si>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</si>
  <si>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</si>
  <si>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</si>
  <si>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</si>
  <si>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</si>
  <si>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</si>
  <si>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</si>
  <si>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</si>
  <si>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</si>
  <si>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</si>
  <si>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</si>
  <si>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</si>
  <si>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</si>
  <si>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</si>
  <si>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</si>
  <si>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</si>
  <si>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</si>
  <si>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</si>
  <si>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</si>
  <si>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</si>
  <si>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</si>
  <si>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</si>
  <si>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</si>
  <si>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</si>
  <si>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</si>
  <si>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</si>
  <si>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</si>
  <si>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</si>
  <si>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</si>
  <si>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</si>
  <si>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</si>
  <si>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</si>
  <si>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</si>
  <si>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</si>
  <si>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</si>
  <si>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</si>
  <si>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</si>
  <si>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</si>
  <si>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</si>
  <si>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</si>
  <si>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</si>
  <si>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</si>
  <si>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</si>
  <si>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</si>
  <si>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</si>
  <si>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</si>
  <si>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</si>
  <si>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</si>
  <si>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</si>
  <si>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</si>
  <si>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</si>
  <si>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</si>
  <si>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</si>
  <si>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</si>
  <si>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</si>
  <si>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</si>
  <si>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</si>
  <si>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</si>
  <si>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</si>
  <si>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</si>
  <si>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</si>
  <si>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</si>
  <si>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</si>
  <si>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</si>
  <si>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</si>
  <si>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</si>
  <si>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</si>
  <si>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</si>
  <si>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</si>
  <si>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</si>
  <si>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</si>
  <si>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</si>
  <si>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</si>
  <si>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</si>
  <si>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</si>
  <si>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</si>
  <si>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</si>
  <si>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</si>
  <si>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</si>
  <si>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</si>
  <si>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</si>
  <si>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</si>
  <si>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</si>
  <si>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</si>
  <si>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</si>
  <si>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</si>
  <si>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</si>
  <si>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</si>
  <si>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</si>
  <si>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</si>
  <si>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</si>
  <si>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</si>
  <si>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</si>
  <si>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</si>
  <si>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</si>
  <si>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</si>
  <si>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</si>
  <si>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</si>
  <si>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</si>
  <si>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</si>
  <si>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</si>
  <si>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</si>
  <si>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</si>
  <si>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</si>
  <si>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</si>
  <si>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</si>
  <si>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</si>
  <si>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</si>
  <si>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</si>
  <si>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</si>
  <si>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</si>
  <si>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</si>
  <si>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</si>
  <si>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</si>
  <si>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</si>
  <si>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</si>
  <si>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</si>
  <si>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</si>
  <si>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</si>
  <si>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</si>
  <si>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</si>
  <si>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</si>
  <si>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</si>
  <si>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</si>
  <si>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</si>
  <si>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</si>
  <si>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</si>
  <si>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</si>
  <si>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</si>
  <si>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</si>
  <si>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</si>
  <si>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</si>
  <si>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</si>
  <si>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</si>
  <si>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</si>
  <si>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</si>
  <si>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</si>
  <si>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</si>
  <si>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</si>
  <si>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</si>
  <si>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</si>
  <si>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</si>
  <si>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</si>
  <si>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</si>
  <si>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</si>
  <si>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</si>
  <si>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</si>
  <si>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</si>
  <si>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</si>
  <si>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</si>
  <si>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</si>
  <si>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</si>
  <si>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</si>
  <si>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</si>
  <si>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</si>
  <si>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</si>
  <si>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</si>
  <si>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</si>
  <si>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</si>
  <si>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</si>
  <si>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</si>
  <si>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</si>
  <si>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</si>
  <si>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</si>
  <si>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</si>
  <si>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</si>
  <si>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</si>
  <si>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</si>
  <si>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</si>
  <si>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</si>
  <si>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</si>
  <si>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</si>
  <si>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</si>
  <si>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</si>
  <si>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</si>
  <si>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</si>
  <si>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</si>
  <si>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</si>
  <si>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</si>
  <si>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</si>
  <si>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</si>
  <si>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</si>
  <si>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</si>
  <si>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</si>
  <si>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</si>
  <si>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</si>
  <si>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</si>
  <si>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</si>
  <si>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</si>
  <si>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</si>
  <si>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</si>
  <si>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</si>
  <si>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</si>
  <si>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</si>
  <si>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</si>
  <si>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</si>
  <si>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</si>
  <si>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</si>
  <si>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</si>
  <si>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</si>
  <si>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</si>
  <si>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</si>
  <si>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</si>
  <si>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</si>
  <si>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</si>
  <si>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</si>
  <si>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</si>
  <si>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</si>
  <si>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</si>
  <si>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</si>
  <si>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</si>
  <si>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</si>
  <si>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</si>
  <si>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</si>
  <si>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</si>
  <si>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</si>
  <si>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</si>
  <si>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</si>
  <si>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</si>
  <si>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</si>
  <si>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</si>
  <si>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</si>
  <si>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</si>
  <si>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</si>
  <si>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</si>
  <si>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</si>
  <si>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</si>
  <si>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</si>
  <si>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</si>
  <si>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</si>
  <si>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</si>
  <si>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</si>
  <si>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</si>
  <si>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</si>
  <si>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</si>
  <si>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</si>
  <si>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</si>
  <si>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</si>
  <si>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</si>
  <si>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</si>
  <si>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</si>
  <si>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</si>
  <si>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</si>
  <si>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</si>
  <si>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</si>
  <si>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</si>
  <si>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</si>
  <si>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</si>
  <si>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</si>
  <si>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</si>
  <si>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</si>
  <si>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</si>
  <si>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</si>
  <si>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</si>
  <si>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</si>
  <si>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</si>
  <si>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</si>
  <si>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</si>
  <si>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</si>
  <si>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</si>
  <si>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</si>
  <si>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</si>
  <si>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</si>
  <si>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</si>
  <si>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</si>
  <si>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</si>
  <si>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</si>
  <si>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</si>
  <si>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</si>
  <si>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</si>
  <si>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</si>
  <si>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</si>
  <si>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</si>
  <si>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</si>
  <si>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</si>
  <si>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</si>
  <si>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</si>
  <si>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</si>
  <si>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</si>
  <si>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</si>
  <si>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</si>
  <si>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</si>
  <si>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</si>
  <si>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</si>
  <si>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</si>
  <si>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</si>
  <si>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</si>
  <si>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</si>
  <si>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</si>
  <si>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</si>
  <si>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</si>
  <si>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</si>
  <si>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</si>
  <si>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</si>
  <si>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</si>
  <si>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</si>
  <si>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</si>
  <si>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</si>
  <si>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</si>
  <si>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</si>
  <si>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</si>
  <si>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</si>
  <si>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</si>
  <si>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</si>
  <si>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</si>
  <si>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</si>
  <si>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</si>
  <si>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</si>
  <si>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</si>
  <si>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</si>
  <si>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</si>
  <si>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</si>
  <si>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</si>
  <si>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</si>
  <si>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</si>
  <si>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</si>
  <si>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</si>
  <si>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</si>
  <si>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</si>
  <si>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</si>
  <si>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</si>
  <si>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</si>
  <si>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</si>
  <si>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</si>
  <si>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</si>
  <si>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</si>
  <si>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</si>
  <si>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</si>
  <si>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</si>
  <si>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</si>
  <si>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</si>
  <si>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</si>
  <si>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</si>
  <si>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</si>
  <si>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</si>
  <si>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</si>
  <si>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</si>
  <si>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</si>
  <si>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</si>
  <si>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</si>
  <si>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</si>
  <si>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</si>
  <si>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</si>
  <si>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</si>
  <si>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</si>
  <si>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</si>
  <si>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</si>
  <si>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</si>
  <si>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</si>
  <si>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</si>
  <si>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</si>
  <si>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</si>
  <si>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</si>
  <si>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</si>
  <si>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</si>
  <si>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</si>
  <si>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</si>
  <si>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</si>
  <si>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</si>
  <si>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</si>
  <si>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</si>
  <si>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</si>
  <si>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</si>
  <si>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</si>
  <si>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</si>
  <si>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</si>
  <si>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</si>
  <si>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</si>
  <si>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</si>
  <si>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</si>
  <si>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</si>
  <si>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</si>
  <si>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</si>
  <si>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</si>
  <si>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</si>
  <si>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</si>
  <si>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</si>
  <si>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</si>
  <si>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</si>
  <si>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</si>
  <si>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</si>
  <si>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</si>
  <si>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</si>
  <si>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</si>
  <si>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</si>
  <si>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</si>
  <si>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</si>
  <si>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</si>
  <si>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</si>
  <si>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</si>
  <si>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</si>
  <si>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</si>
  <si>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</si>
  <si>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</si>
  <si>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</si>
  <si>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</si>
  <si>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</si>
  <si>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</si>
  <si>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</si>
  <si>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</si>
  <si>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</si>
  <si>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</si>
  <si>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</si>
  <si>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</si>
  <si>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</si>
  <si>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</si>
  <si>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</si>
  <si>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</si>
  <si>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</si>
  <si>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</si>
  <si>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</si>
  <si>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</si>
  <si>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</si>
  <si>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</si>
  <si>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</si>
  <si>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</si>
  <si>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</si>
  <si>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</si>
  <si>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</si>
  <si>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</si>
  <si>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</si>
  <si>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</si>
  <si>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</si>
  <si>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</si>
  <si>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</si>
  <si>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</si>
  <si>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</si>
  <si>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</si>
  <si>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</si>
  <si>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</si>
  <si>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</si>
  <si>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</si>
  <si>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</si>
  <si>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</si>
  <si>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</si>
  <si>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</si>
  <si>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</si>
  <si>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</si>
  <si>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</si>
  <si>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</si>
  <si>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</si>
  <si>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</si>
  <si>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</si>
  <si>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</si>
  <si>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</si>
  <si>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</si>
  <si>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</si>
  <si>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</si>
  <si>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</si>
  <si>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</si>
  <si>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</si>
  <si>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</si>
  <si>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</si>
  <si>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</si>
  <si>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</si>
  <si>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</si>
  <si>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</si>
  <si>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</si>
  <si>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</si>
  <si>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</si>
  <si>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</si>
  <si>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</si>
  <si>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</si>
  <si>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</si>
  <si>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</si>
  <si>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</si>
  <si>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</si>
  <si>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</si>
  <si>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</si>
  <si>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</si>
  <si>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</si>
  <si>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</si>
  <si>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</si>
  <si>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</si>
  <si>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</si>
  <si>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</si>
  <si>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</si>
  <si>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</si>
  <si>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</si>
  <si>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</si>
  <si>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</si>
  <si>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</si>
  <si>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</si>
  <si>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</si>
  <si>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</si>
  <si>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</si>
  <si>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</si>
  <si>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</si>
  <si>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</si>
  <si>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</si>
  <si>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</si>
  <si>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</si>
  <si>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</si>
  <si>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</si>
  <si>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</si>
  <si>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</si>
  <si>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</si>
  <si>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</si>
  <si>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</si>
  <si>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</si>
  <si>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</si>
  <si>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</si>
  <si>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</si>
  <si>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</si>
  <si>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</si>
  <si>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</si>
  <si>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</si>
  <si>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</si>
  <si>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</si>
  <si>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</si>
  <si>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</si>
  <si>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</si>
  <si>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</si>
  <si>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</si>
  <si>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</si>
  <si>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</si>
  <si>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</si>
  <si>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</si>
  <si>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</si>
  <si>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</si>
  <si>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</si>
  <si>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</si>
  <si>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</si>
  <si>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</si>
  <si>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</si>
  <si>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</si>
  <si>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</si>
  <si>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</si>
  <si>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</si>
  <si>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</si>
  <si>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</si>
  <si>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</si>
  <si>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</si>
  <si>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</si>
  <si>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</si>
  <si>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</si>
  <si>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</si>
  <si>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</si>
  <si>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</si>
  <si>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</si>
  <si>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</si>
  <si>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</si>
  <si>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</si>
  <si>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</si>
  <si>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</si>
  <si>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</si>
  <si>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</si>
  <si>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</si>
  <si>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</si>
  <si>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</si>
  <si>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</si>
  <si>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</si>
  <si>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</si>
  <si>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</si>
  <si>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</si>
  <si>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</si>
  <si>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</si>
  <si>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</si>
  <si>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</si>
  <si>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</si>
  <si>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</si>
  <si>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</si>
  <si>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</si>
  <si>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</si>
  <si>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</si>
  <si>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</si>
  <si>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</si>
  <si>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</si>
  <si>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</si>
  <si>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</si>
  <si>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</si>
  <si>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</si>
  <si>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</si>
  <si>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</si>
  <si>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</si>
  <si>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</si>
  <si>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</si>
  <si>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</si>
  <si>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</si>
  <si>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</si>
  <si>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</si>
  <si>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</si>
  <si>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</si>
  <si>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</si>
  <si>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</si>
  <si>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</si>
  <si>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</si>
  <si>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</si>
  <si>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</si>
  <si>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</si>
  <si>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</si>
  <si>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</si>
  <si>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</si>
  <si>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</si>
  <si>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</si>
  <si>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</si>
  <si>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</si>
  <si>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</si>
  <si>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</si>
  <si>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</si>
  <si>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</si>
  <si>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</si>
  <si>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</si>
  <si>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</si>
  <si>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</si>
  <si>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</si>
  <si>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</si>
  <si>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</si>
  <si>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</si>
  <si>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</si>
  <si>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</si>
  <si>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</si>
  <si>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</si>
  <si>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</si>
  <si>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</si>
  <si>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</si>
  <si>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</si>
  <si>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</si>
  <si>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</si>
  <si>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</si>
  <si>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</si>
  <si>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</si>
  <si>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</si>
  <si>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</si>
  <si>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</si>
  <si>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</si>
  <si>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</si>
  <si>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</si>
  <si>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</si>
  <si>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</si>
  <si>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</si>
  <si>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</si>
  <si>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</si>
  <si>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</si>
  <si>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</si>
  <si>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</si>
  <si>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</si>
  <si>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</si>
  <si>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</si>
  <si>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</si>
  <si>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</si>
  <si>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</si>
  <si>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</si>
  <si>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</si>
  <si>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</si>
  <si>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</si>
  <si>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</si>
  <si>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</si>
  <si>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</si>
  <si>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</si>
  <si>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</si>
  <si>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</si>
  <si>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</si>
  <si>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</si>
  <si>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</si>
  <si>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</si>
  <si>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</si>
  <si>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</si>
  <si>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</si>
  <si>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</si>
  <si>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</si>
  <si>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</si>
  <si>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</si>
  <si>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</si>
  <si>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</si>
  <si>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</si>
  <si>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</si>
  <si>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</si>
  <si>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</si>
  <si>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</si>
  <si>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</si>
  <si>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</si>
  <si>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</si>
  <si>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</si>
  <si>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</si>
  <si>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</si>
  <si>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</si>
  <si>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</si>
  <si>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</si>
  <si>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</si>
  <si>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</si>
  <si>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</si>
  <si>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</si>
  <si>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</si>
  <si>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</si>
  <si>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</si>
  <si>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</si>
  <si>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</si>
  <si>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</si>
  <si>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</si>
  <si>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</si>
  <si>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</si>
  <si>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</si>
  <si>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</si>
  <si>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</si>
  <si>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</si>
  <si>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</si>
  <si>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</si>
  <si>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</si>
  <si>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</si>
  <si>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</si>
  <si>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</si>
  <si>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</si>
  <si>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</si>
  <si>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</si>
  <si>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</si>
  <si>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</si>
  <si>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</si>
  <si>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</si>
  <si>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</si>
  <si>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</si>
  <si>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</si>
  <si>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</si>
  <si>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</si>
  <si>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</si>
  <si>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</si>
  <si>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</si>
  <si>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</si>
  <si>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</si>
  <si>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</si>
  <si>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</si>
  <si>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</si>
  <si>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</si>
  <si>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</si>
  <si>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</si>
  <si>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</si>
  <si>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</si>
  <si>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</si>
  <si>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</si>
  <si>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</si>
  <si>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</si>
  <si>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</si>
  <si>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</si>
  <si>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</si>
  <si>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</si>
  <si>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</si>
  <si>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</si>
  <si>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</si>
  <si>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</si>
  <si>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</si>
  <si>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</si>
  <si>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</si>
  <si>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</si>
  <si>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</si>
  <si>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</si>
  <si>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</si>
  <si>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</si>
  <si>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</si>
  <si>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</si>
  <si>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</si>
  <si>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</si>
  <si>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</si>
  <si>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</si>
  <si>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</si>
  <si>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</si>
  <si>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</si>
  <si>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</si>
  <si>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</si>
  <si>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</si>
  <si>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</si>
  <si>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</si>
  <si>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</si>
  <si>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</si>
  <si>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</si>
  <si>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</si>
  <si>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</si>
  <si>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</si>
  <si>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</si>
  <si>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</si>
  <si>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</si>
  <si>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</si>
  <si>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</si>
  <si>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</si>
  <si>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</si>
  <si>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</si>
  <si>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</si>
  <si>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</si>
  <si>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</si>
  <si>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</si>
  <si>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</si>
  <si>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</si>
  <si>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</si>
  <si>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</si>
  <si>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</si>
  <si>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</si>
  <si>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</si>
  <si>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</si>
  <si>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</si>
  <si>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</si>
  <si>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</si>
  <si>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</si>
  <si>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</si>
  <si>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</si>
  <si>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</si>
  <si>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</si>
  <si>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</si>
  <si>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</si>
  <si>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</si>
  <si>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</si>
  <si>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</si>
  <si>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</si>
  <si>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</si>
  <si>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</si>
  <si>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</si>
  <si>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</si>
  <si>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</si>
  <si>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</si>
  <si>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</si>
  <si>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</si>
  <si>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</si>
  <si>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</si>
  <si>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</si>
  <si>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</si>
  <si>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</si>
  <si>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</si>
  <si>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</si>
  <si>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</si>
  <si>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</si>
  <si>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</si>
  <si>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</si>
  <si>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</si>
  <si>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</si>
  <si>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</si>
  <si>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</si>
  <si>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</si>
  <si>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</si>
  <si>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</si>
  <si>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</si>
  <si>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</si>
  <si>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</si>
  <si>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</si>
  <si>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</si>
  <si>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</si>
  <si>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</si>
  <si>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</si>
  <si>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</si>
  <si>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</si>
  <si>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</si>
  <si>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</si>
  <si>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</si>
  <si>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</si>
  <si>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</si>
  <si>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</si>
  <si>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</si>
  <si>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</si>
  <si>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</si>
  <si>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</si>
  <si>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</si>
  <si>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</si>
  <si>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</si>
  <si>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</si>
  <si>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</si>
  <si>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</si>
  <si>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</si>
  <si>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</si>
  <si>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</si>
  <si>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</si>
  <si>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</si>
  <si>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</si>
  <si>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</si>
  <si>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</si>
  <si>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</si>
  <si>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</si>
  <si>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</si>
  <si>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</si>
  <si>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</si>
  <si>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</si>
  <si>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</si>
  <si>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</si>
  <si>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</si>
  <si>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</si>
  <si>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</si>
  <si>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</si>
  <si>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</si>
  <si>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</si>
  <si>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</si>
  <si>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</si>
  <si>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</si>
  <si>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</si>
  <si>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</si>
  <si>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</si>
  <si>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</si>
  <si>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</si>
  <si>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</si>
  <si>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</si>
  <si>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</si>
  <si>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</si>
  <si>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</si>
  <si>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</si>
  <si>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</si>
  <si>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</si>
  <si>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</si>
  <si>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</si>
  <si>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</si>
  <si>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</si>
  <si>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</si>
  <si>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</si>
  <si>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</si>
  <si>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</si>
  <si>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</si>
  <si>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</si>
  <si>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</si>
  <si>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</si>
  <si>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</si>
  <si>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</si>
  <si>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</si>
  <si>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</si>
  <si>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</si>
  <si>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</si>
  <si>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</si>
  <si>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</si>
  <si>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</si>
  <si>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</si>
  <si>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</si>
  <si>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</si>
  <si>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</si>
  <si>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</si>
  <si>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</si>
  <si>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</si>
  <si>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</si>
  <si>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</si>
  <si>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</si>
  <si>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</si>
  <si>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</si>
  <si>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</si>
  <si>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</si>
  <si>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</si>
  <si>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</si>
  <si>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</si>
  <si>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</si>
  <si>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</si>
  <si>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</si>
  <si>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</si>
  <si>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</si>
  <si>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</si>
  <si>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</si>
  <si>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</si>
  <si>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</si>
  <si>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</si>
  <si>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</si>
  <si>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</si>
  <si>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</si>
  <si>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</si>
  <si>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</si>
  <si>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</si>
  <si>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</si>
  <si>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</si>
  <si>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</si>
  <si>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</si>
  <si>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</si>
  <si>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</si>
  <si>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</si>
  <si>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</si>
  <si>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</si>
  <si>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</si>
  <si>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</si>
  <si>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</si>
  <si>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</si>
  <si>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</si>
  <si>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</si>
  <si>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</si>
  <si>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</si>
  <si>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</si>
  <si>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</si>
  <si>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</si>
  <si>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</si>
  <si>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</si>
  <si>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</si>
  <si>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</si>
  <si>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</si>
  <si>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</si>
  <si>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</si>
  <si>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</si>
  <si>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</si>
  <si>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</si>
  <si>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</si>
  <si>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</si>
  <si>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</si>
  <si>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</si>
  <si>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</si>
  <si>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</si>
  <si>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</si>
  <si>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</si>
  <si>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</si>
  <si>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</si>
  <si>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</si>
  <si>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</si>
  <si>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</si>
  <si>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</si>
  <si>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</si>
  <si>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</si>
  <si>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</si>
  <si>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</si>
  <si>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</si>
  <si>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</si>
  <si>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</si>
  <si>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</si>
  <si>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</si>
  <si>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</si>
  <si>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</si>
  <si>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</si>
  <si>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</si>
  <si>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</si>
  <si>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</si>
  <si>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</si>
  <si>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</si>
  <si>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</si>
  <si>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</si>
  <si>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</si>
  <si>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</si>
  <si>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</si>
  <si>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</si>
  <si>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</si>
  <si>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</si>
  <si>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</si>
  <si>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</si>
  <si>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</si>
  <si>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</si>
  <si>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</si>
  <si>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</si>
  <si>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</si>
  <si>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</si>
  <si>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</si>
  <si>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</si>
  <si>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</si>
  <si>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</si>
  <si>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</si>
  <si>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</si>
  <si>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</si>
  <si>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</si>
  <si>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</si>
  <si>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</si>
  <si>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</si>
  <si>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</si>
  <si>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</si>
  <si>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</si>
  <si>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</si>
  <si>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</si>
  <si>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</si>
  <si>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</si>
  <si>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</si>
  <si>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</si>
  <si>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</si>
  <si>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</si>
  <si>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</si>
  <si>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</si>
  <si>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</si>
  <si>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</si>
  <si>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</si>
  <si>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</si>
  <si>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</si>
  <si>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</si>
  <si>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</si>
  <si>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</si>
  <si>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</si>
  <si>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</si>
  <si>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</si>
  <si>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</si>
  <si>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</si>
  <si>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</si>
  <si>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</si>
  <si>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</si>
  <si>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</si>
  <si>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</si>
  <si>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</si>
  <si>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</si>
  <si>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</si>
  <si>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</si>
  <si>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</si>
  <si>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</si>
  <si>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</si>
  <si>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</si>
  <si>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</si>
  <si>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</si>
  <si>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</si>
  <si>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</si>
  <si>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</si>
  <si>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</si>
  <si>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</si>
  <si>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</si>
  <si>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</si>
  <si>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</si>
  <si>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</si>
  <si>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</si>
  <si>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</si>
  <si>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</si>
  <si>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</si>
  <si>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</si>
  <si>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</si>
  <si>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</si>
  <si>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</si>
  <si>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</si>
  <si>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</si>
  <si>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</si>
  <si>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</si>
  <si>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</si>
  <si>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</si>
  <si>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</si>
  <si>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</si>
  <si>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</si>
  <si>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</si>
  <si>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</si>
  <si>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</si>
  <si>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</si>
  <si>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</si>
  <si>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</si>
  <si>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</si>
  <si>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</si>
  <si>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</si>
  <si>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</si>
  <si>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</si>
  <si>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</si>
  <si>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</si>
  <si>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</si>
  <si>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</si>
  <si>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</si>
  <si>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</si>
  <si>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</si>
  <si>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</si>
  <si>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</si>
  <si>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</si>
  <si>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</si>
  <si>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</si>
  <si>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</si>
  <si>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</si>
  <si>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</si>
  <si>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</si>
  <si>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</si>
  <si>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</si>
  <si>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</si>
  <si>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</si>
  <si>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</si>
  <si>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</si>
  <si>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</si>
  <si>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</si>
  <si>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</si>
  <si>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</si>
  <si>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</si>
  <si>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</si>
  <si>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</si>
  <si>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</si>
  <si>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</si>
  <si>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</si>
  <si>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</si>
  <si>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</si>
  <si>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</si>
  <si>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</si>
  <si>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</si>
  <si>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</si>
  <si>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</si>
  <si>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</si>
  <si>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</si>
  <si>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</si>
  <si>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</si>
  <si>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</si>
  <si>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</si>
  <si>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</si>
  <si>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</si>
  <si>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</si>
  <si>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</si>
  <si>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</si>
  <si>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</si>
  <si>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</si>
  <si>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</si>
  <si>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</si>
  <si>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</si>
  <si>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</si>
  <si>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</si>
  <si>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</si>
  <si>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</si>
  <si>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</si>
  <si>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</si>
  <si>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</si>
  <si>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</si>
  <si>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</si>
  <si>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</si>
  <si>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</si>
  <si>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</si>
  <si>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</si>
  <si>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</si>
  <si>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</si>
  <si>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</si>
  <si>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</si>
  <si>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</si>
  <si>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</si>
  <si>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</si>
  <si>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</si>
  <si>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</si>
  <si>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</si>
  <si>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</si>
  <si>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</si>
  <si>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</si>
  <si>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</si>
  <si>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</si>
  <si>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</si>
  <si>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</si>
  <si>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</si>
  <si>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</si>
  <si>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</si>
  <si>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</si>
  <si>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</si>
  <si>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</si>
  <si>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</si>
  <si>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</si>
  <si>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</si>
  <si>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</si>
  <si>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</si>
  <si>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</si>
  <si>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</si>
  <si>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</si>
  <si>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</si>
  <si>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</si>
  <si>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</si>
  <si>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</si>
  <si>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</si>
  <si>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</si>
  <si>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</si>
  <si>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</si>
  <si>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</si>
  <si>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</si>
  <si>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</si>
  <si>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</si>
  <si>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</si>
  <si>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</si>
  <si>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</si>
  <si>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</si>
  <si>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</si>
  <si>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</si>
  <si>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</si>
  <si>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</si>
  <si>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</si>
  <si>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</si>
  <si>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</si>
  <si>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</si>
  <si>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</si>
  <si>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</si>
  <si>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</si>
  <si>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</si>
  <si>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</si>
  <si>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</si>
  <si>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</si>
  <si>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</si>
  <si>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</si>
  <si>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</si>
  <si>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</si>
  <si>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</si>
  <si>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</si>
  <si>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</si>
  <si>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</si>
  <si>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</si>
  <si>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</si>
  <si>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</si>
  <si>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</si>
  <si>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</si>
  <si>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</si>
  <si>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</si>
  <si>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</si>
  <si>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</si>
  <si>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</si>
  <si>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</si>
  <si>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</si>
  <si>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</si>
  <si>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</si>
  <si>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</si>
  <si>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</si>
  <si>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</si>
  <si>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</si>
  <si>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</si>
  <si>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</si>
  <si>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</si>
  <si>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</si>
  <si>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</si>
  <si>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</si>
  <si>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</si>
  <si>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</si>
  <si>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</si>
  <si>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</si>
  <si>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</si>
  <si>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</si>
  <si>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</si>
  <si>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</si>
  <si>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</si>
  <si>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</si>
  <si>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</si>
  <si>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</si>
  <si>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</si>
  <si>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</si>
  <si>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</si>
  <si>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</si>
  <si>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</si>
  <si>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</si>
  <si>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</si>
  <si>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</si>
  <si>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</si>
  <si>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</si>
  <si>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</si>
  <si>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</si>
  <si>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</si>
  <si>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</si>
  <si>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</si>
  <si>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</si>
  <si>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</si>
  <si>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</si>
  <si>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</si>
  <si>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</si>
  <si>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</si>
  <si>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</si>
  <si>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</si>
  <si>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</si>
  <si>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</si>
  <si>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</si>
  <si>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</si>
  <si>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</si>
  <si>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</si>
  <si>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</si>
  <si>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</si>
  <si>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</si>
  <si>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</si>
  <si>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</si>
  <si>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</si>
  <si>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</si>
  <si>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</si>
  <si>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</si>
  <si>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</si>
  <si>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</si>
  <si>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</si>
  <si>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</si>
  <si>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</si>
  <si>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</si>
  <si>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</si>
  <si>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</si>
  <si>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</si>
  <si>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</si>
  <si>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</si>
  <si>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</si>
  <si>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</si>
  <si>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</si>
  <si>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</si>
  <si>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</si>
  <si>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</si>
  <si>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</si>
  <si>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</si>
  <si>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</si>
  <si>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</si>
  <si>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</si>
  <si>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</si>
  <si>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</si>
  <si>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</si>
  <si>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</si>
  <si>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</si>
  <si>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</si>
  <si>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</si>
  <si>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</si>
  <si>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</si>
  <si>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</si>
  <si>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</si>
  <si>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</si>
  <si>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</si>
  <si>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</si>
  <si>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</si>
  <si>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</si>
  <si>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</si>
  <si>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</si>
  <si>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</si>
  <si>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</si>
  <si>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</si>
  <si>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</si>
  <si>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</si>
  <si>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</si>
  <si>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</si>
  <si>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</si>
  <si>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</si>
  <si>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</si>
  <si>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</si>
  <si>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</si>
  <si>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</si>
  <si>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</si>
  <si>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</si>
  <si>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</si>
  <si>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</si>
  <si>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</si>
  <si>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</si>
  <si>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</si>
  <si>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</si>
  <si>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</si>
  <si>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</si>
  <si>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</si>
  <si>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</si>
  <si>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</si>
  <si>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</si>
  <si>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</si>
  <si>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</si>
  <si>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</si>
  <si>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</si>
  <si>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</si>
  <si>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</si>
  <si>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</si>
  <si>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</si>
  <si>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</si>
  <si>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</si>
  <si>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</si>
  <si>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</si>
  <si>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</si>
  <si>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</si>
  <si>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</si>
  <si>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</si>
  <si>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</si>
  <si>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</si>
  <si>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</si>
  <si>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</si>
  <si>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</si>
  <si>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</si>
  <si>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</si>
  <si>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</si>
  <si>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</si>
  <si>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</si>
  <si>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</si>
  <si>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</si>
  <si>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</si>
  <si>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</si>
  <si>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</si>
  <si>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</si>
  <si>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</si>
  <si>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</si>
  <si>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</si>
  <si>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</si>
  <si>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</si>
  <si>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</si>
  <si>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</si>
  <si>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</si>
  <si>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</si>
  <si>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</si>
  <si>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</si>
  <si>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</si>
  <si>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</si>
  <si>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</si>
  <si>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</si>
  <si>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</si>
  <si>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</si>
  <si>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</si>
  <si>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</si>
  <si>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</si>
  <si>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</si>
  <si>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</si>
  <si>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</si>
  <si>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</si>
  <si>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</si>
  <si>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</si>
  <si>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</si>
  <si>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</si>
  <si>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</si>
  <si>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</si>
  <si>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</si>
  <si>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</si>
  <si>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</si>
  <si>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</si>
  <si>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</si>
  <si>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</si>
  <si>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</si>
  <si>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</si>
  <si>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</si>
  <si>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</si>
  <si>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</si>
  <si>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</si>
  <si>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</si>
  <si>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</si>
  <si>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</si>
  <si>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</si>
  <si>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</si>
  <si>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</si>
  <si>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</si>
  <si>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</si>
  <si>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</si>
  <si>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</si>
  <si>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</si>
  <si>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</si>
  <si>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</si>
  <si>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</si>
  <si>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</si>
  <si>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</si>
  <si>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</si>
  <si>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</si>
  <si>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</si>
  <si>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</si>
  <si>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</si>
  <si>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</si>
  <si>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</si>
  <si>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</si>
  <si>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</si>
  <si>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</si>
  <si>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</si>
  <si>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</si>
  <si>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</si>
  <si>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</si>
  <si>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</si>
  <si>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</si>
  <si>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</si>
  <si>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</si>
  <si>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</si>
  <si>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</si>
  <si>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</si>
  <si>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</si>
  <si>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</si>
  <si>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</si>
  <si>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</si>
  <si>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</si>
  <si>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</si>
  <si>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</si>
  <si>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</si>
  <si>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</si>
  <si>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</si>
  <si>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</si>
  <si>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</si>
  <si>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</si>
  <si>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</si>
  <si>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</si>
  <si>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</si>
  <si>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</si>
  <si>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</si>
  <si>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</si>
  <si>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</si>
  <si>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</si>
  <si>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</si>
  <si>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</si>
  <si>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</si>
  <si>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</si>
  <si>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</si>
  <si>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</si>
  <si>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</si>
  <si>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</si>
  <si>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</si>
  <si>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</si>
  <si>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</si>
  <si>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</si>
  <si>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</si>
  <si>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</si>
  <si>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</si>
  <si>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</si>
  <si>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</si>
  <si>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</si>
  <si>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</si>
  <si>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</si>
  <si>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</si>
  <si>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</si>
  <si>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</si>
  <si>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</si>
  <si>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</si>
  <si>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</si>
  <si>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</si>
  <si>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</si>
  <si>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</si>
  <si>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</si>
  <si>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</si>
  <si>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</si>
  <si>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</si>
  <si>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</si>
  <si>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</si>
  <si>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</si>
  <si>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</si>
  <si>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</si>
  <si>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</si>
  <si>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</si>
  <si>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</si>
  <si>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</si>
  <si>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</si>
  <si>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</si>
  <si>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</si>
  <si>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</si>
  <si>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</si>
  <si>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</si>
  <si>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</si>
  <si>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</si>
  <si>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</si>
  <si>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</si>
  <si>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</si>
  <si>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</si>
  <si>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</si>
  <si>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</si>
  <si>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</si>
  <si>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</si>
  <si>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</si>
  <si>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</si>
  <si>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</si>
  <si>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</si>
  <si>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</si>
  <si>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</si>
  <si>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</si>
  <si>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</si>
  <si>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</si>
  <si>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</si>
  <si>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</si>
  <si>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</si>
  <si>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</si>
  <si>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</si>
  <si>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</si>
  <si>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</si>
  <si>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</si>
  <si>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</si>
  <si>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</si>
  <si>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</si>
  <si>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</si>
  <si>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</si>
  <si>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</si>
  <si>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</si>
  <si>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</si>
  <si>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</si>
  <si>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</si>
  <si>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</si>
  <si>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</si>
  <si>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</si>
  <si>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</si>
  <si>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</si>
  <si>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</si>
  <si>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</si>
  <si>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</si>
  <si>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</si>
  <si>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</si>
  <si>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</si>
  <si>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</si>
  <si>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</si>
  <si>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</si>
  <si>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</si>
  <si>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</si>
  <si>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</si>
  <si>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</si>
  <si>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</si>
  <si>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</si>
  <si>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</si>
  <si>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</si>
  <si>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</si>
  <si>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</si>
  <si>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</si>
  <si>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</si>
  <si>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</si>
  <si>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</si>
  <si>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</si>
  <si>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</si>
  <si>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</si>
  <si>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</si>
  <si>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</si>
  <si>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</si>
  <si>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</si>
  <si>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</si>
  <si>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</si>
  <si>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</si>
  <si>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</si>
  <si>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</si>
  <si>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</si>
  <si>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</si>
  <si>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</si>
  <si>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</si>
  <si>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</si>
  <si>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</si>
  <si>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</si>
  <si>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</si>
  <si>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</si>
  <si>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NGHA / ETA 45 km</t>
  </si>
  <si>
    <t>PCM-20251017-00001372</t>
  </si>
  <si>
    <t>ETA 50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</si>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</sst>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1"/>
      <color theme="1"/>
      <name val="Calibri"/>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0" fontId="33"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1" totalsRowShown="0" headerRowDxfId="174" dataDxfId="173" headerRowBorderDxfId="171" tableBorderDxfId="172" totalsRowBorderDxfId="170">
  <autoFilter ref="A1:L12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5" totalsRowShown="0" headerRowDxfId="64" dataDxfId="63" headerRowBorderDxfId="61" tableBorderDxfId="62">
  <autoFilter ref="A1:L1155"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8" totalsRowShown="0" headerRowDxfId="48" dataDxfId="47" headerRowBorderDxfId="45" tableBorderDxfId="46" totalsRowBorderDxfId="44">
  <autoFilter ref="A1:L338"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3" totalsRowShown="0" headerRowDxfId="31" dataDxfId="30" headerRowBorderDxfId="28" tableBorderDxfId="29">
  <autoFilter ref="A1:L57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1"/>
  <sheetViews>
    <sheetView workbookViewId="0">
      <selection activeCell="A4" sqref="A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9.59765625" style="51" customWidth="1"/>
    <col min="11" max="11" width="64.79687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284.90389884258911</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4.4085863425862044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45947.852324768515</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45947.852324768515</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45947.852324768515</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45947.852324768515</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45947.852324768515</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45947.852324768515</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45947.852324768515</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45947.852324768515</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45947.852324768515</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45947.852324768515</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45947.852324768515</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45947.852324768515</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45947.852324768515</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45947.852324768515</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45947.852324768515</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45947.852324768515</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45947.852324768515</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45947.852324768515</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45947.852324768515</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45947.852324768515</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45947.852324768515</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45947.852324768515</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45947.852324768515</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45947.852324768515</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45947.852324768515</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45947.852324768515</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45947.852324768515</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45947.852324768515</v>
      </c>
      <c r="H31" s="141"/>
      <c r="I31" s="139" t="str">
        <f>IFERROR(VLOOKUP(D31,DB!A:F,6,0),"")</f>
        <v/>
      </c>
      <c r="J31" s="139" t="str">
        <f>IFERROR(VLOOKUP(D31,DB!A:G,7,0),"")</f>
        <v/>
      </c>
      <c r="K31" s="143"/>
      <c r="L31" s="144" t="str">
        <f>IFERROR(VLOOKUP(D31,DB!A:I,9,0),"")</f>
        <v/>
      </c>
      <c r="M31" s="67"/>
    </row>
    <row r="32" spans="1:13" ht="15" customHeight="1">
      <c r="A32" s="138"/>
      <c r="B32" s="139" t="str">
        <f>IFERROR(VLOOKUP(D32,DB!A:K,11,0),"")</f>
        <v/>
      </c>
      <c r="C32" s="139"/>
      <c r="D32" s="139"/>
      <c r="E32" s="140"/>
      <c r="F32" s="141"/>
      <c r="G32" s="142">
        <f ca="1">IFERROR(NOW()-F32,"")</f>
        <v>45947.852324768515</v>
      </c>
      <c r="H32" s="141"/>
      <c r="I32" s="139" t="str">
        <f>IFERROR(VLOOKUP(D32,DB!A:F,6,0),"")</f>
        <v/>
      </c>
      <c r="J32" s="139" t="str">
        <f>IFERROR(VLOOKUP(D32,DB!A:G,7,0),"")</f>
        <v/>
      </c>
      <c r="K32" s="143"/>
      <c r="L32" s="144" t="str">
        <f>IFERROR(VLOOKUP(D32,DB!A:I,9,0),"")</f>
        <v/>
      </c>
      <c r="M32" s="67"/>
    </row>
    <row r="33" spans="1:13" ht="15" customHeight="1">
      <c r="A33" s="138"/>
      <c r="B33" s="139" t="str">
        <f>IFERROR(VLOOKUP(D33,DB!A:K,11,0),"")</f>
        <v/>
      </c>
      <c r="C33" s="139"/>
      <c r="D33" s="139"/>
      <c r="E33" s="140"/>
      <c r="F33" s="141"/>
      <c r="G33" s="142">
        <f ca="1">IFERROR(NOW()-F33,"")</f>
        <v>45947.852324768515</v>
      </c>
      <c r="H33" s="141"/>
      <c r="I33" s="139" t="str">
        <f>IFERROR(VLOOKUP(D33,DB!A:F,6,0),"")</f>
        <v/>
      </c>
      <c r="J33" s="139" t="str">
        <f>IFERROR(VLOOKUP(D33,DB!A:G,7,0),"")</f>
        <v/>
      </c>
      <c r="K33" s="143"/>
      <c r="L33" s="144" t="str">
        <f>IFERROR(VLOOKUP(D33,DB!A:I,9,0),"")</f>
        <v/>
      </c>
      <c r="M33" s="67"/>
    </row>
    <row r="34" spans="1:13" ht="15" customHeight="1">
      <c r="A34" s="138"/>
      <c r="B34" s="139" t="str">
        <f>IFERROR(VLOOKUP(D34,DB!A:K,11,0),"")</f>
        <v/>
      </c>
      <c r="C34" s="139"/>
      <c r="D34" s="139"/>
      <c r="E34" s="140"/>
      <c r="F34" s="141"/>
      <c r="G34" s="142">
        <f ca="1">IFERROR(NOW()-F34,"")</f>
        <v>45947.852324768515</v>
      </c>
      <c r="H34" s="141"/>
      <c r="I34" s="139" t="str">
        <f>IFERROR(VLOOKUP(D34,DB!A:F,6,0),"")</f>
        <v/>
      </c>
      <c r="J34" s="139" t="str">
        <f>IFERROR(VLOOKUP(D34,DB!A:G,7,0),"")</f>
        <v/>
      </c>
      <c r="K34" s="143"/>
      <c r="L34" s="144" t="str">
        <f>IFERROR(VLOOKUP(D34,DB!A:I,9,0),"")</f>
        <v/>
      </c>
      <c r="M34" s="67"/>
    </row>
    <row r="35" spans="1:13" ht="15" customHeight="1">
      <c r="A35" s="138"/>
      <c r="B35" s="139" t="str">
        <f>IFERROR(VLOOKUP(D35,DB!A:K,11,0),"")</f>
        <v/>
      </c>
      <c r="C35" s="139"/>
      <c r="D35" s="139"/>
      <c r="E35" s="140"/>
      <c r="F35" s="141"/>
      <c r="G35" s="142">
        <f ca="1">IFERROR(NOW()-F35,"")</f>
        <v>45947.852324768515</v>
      </c>
      <c r="H35" s="141"/>
      <c r="I35" s="139" t="str">
        <f>IFERROR(VLOOKUP(D35,DB!A:F,6,0),"")</f>
        <v/>
      </c>
      <c r="J35" s="139" t="str">
        <f>IFERROR(VLOOKUP(D35,DB!A:G,7,0),"")</f>
        <v/>
      </c>
      <c r="K35" s="143"/>
      <c r="L35" s="144" t="str">
        <f>IFERROR(VLOOKUP(D35,DB!A:I,9,0),"")</f>
        <v/>
      </c>
      <c r="M35" s="67"/>
    </row>
    <row r="36" spans="1:13" ht="15" customHeight="1">
      <c r="A36" s="138"/>
      <c r="B36" s="139" t="str">
        <f>IFERROR(VLOOKUP(D36,DB!A:K,11,0),"")</f>
        <v/>
      </c>
      <c r="C36" s="139"/>
      <c r="D36" s="139"/>
      <c r="E36" s="140"/>
      <c r="F36" s="141"/>
      <c r="G36" s="142">
        <f ca="1">IFERROR(NOW()-F36,"")</f>
        <v>45947.852324768515</v>
      </c>
      <c r="H36" s="141"/>
      <c r="I36" s="139" t="str">
        <f>IFERROR(VLOOKUP(D36,DB!A:F,6,0),"")</f>
        <v/>
      </c>
      <c r="J36" s="139" t="str">
        <f>IFERROR(VLOOKUP(D36,DB!A:G,7,0),"")</f>
        <v/>
      </c>
      <c r="K36" s="143"/>
      <c r="L36" s="144" t="str">
        <f>IFERROR(VLOOKUP(D36,DB!A:I,9,0),"")</f>
        <v/>
      </c>
      <c r="M36" s="67"/>
    </row>
    <row r="37" spans="1:13" ht="15" customHeight="1">
      <c r="A37" s="138"/>
      <c r="B37" s="139" t="str">
        <f>IFERROR(VLOOKUP(D37,DB!A:K,11,0),"")</f>
        <v/>
      </c>
      <c r="C37" s="139"/>
      <c r="D37" s="139"/>
      <c r="E37" s="140"/>
      <c r="F37" s="141"/>
      <c r="G37" s="142">
        <f ca="1">IFERROR(NOW()-F37,"")</f>
        <v>45947.852324768515</v>
      </c>
      <c r="H37" s="141"/>
      <c r="I37" s="139" t="str">
        <f>IFERROR(VLOOKUP(D37,DB!A:F,6,0),"")</f>
        <v/>
      </c>
      <c r="J37" s="139" t="str">
        <f>IFERROR(VLOOKUP(D37,DB!A:G,7,0),"")</f>
        <v/>
      </c>
      <c r="K37" s="143"/>
      <c r="L37" s="144" t="str">
        <f>IFERROR(VLOOKUP(D37,DB!A:I,9,0),"")</f>
        <v/>
      </c>
    </row>
    <row r="38" spans="1:13" ht="15" customHeight="1">
      <c r="A38" s="138"/>
      <c r="B38" s="139" t="str">
        <f>IFERROR(VLOOKUP(D38,DB!A:K,11,0),"")</f>
        <v/>
      </c>
      <c r="C38" s="139"/>
      <c r="D38" s="139"/>
      <c r="E38" s="140"/>
      <c r="F38" s="141"/>
      <c r="G38" s="142">
        <f ca="1">IFERROR(NOW()-F38,"")</f>
        <v>45947.852324768515</v>
      </c>
      <c r="H38" s="141"/>
      <c r="I38" s="139" t="str">
        <f>IFERROR(VLOOKUP(D38,DB!A:F,6,0),"")</f>
        <v/>
      </c>
      <c r="J38" s="139" t="str">
        <f>IFERROR(VLOOKUP(D38,DB!A:G,7,0),"")</f>
        <v/>
      </c>
      <c r="K38" s="143"/>
      <c r="L38" s="144" t="str">
        <f>IFERROR(VLOOKUP(D38,DB!A:I,9,0),"")</f>
        <v/>
      </c>
    </row>
    <row r="39" spans="1:13" ht="15" customHeight="1">
      <c r="A39" s="138"/>
      <c r="B39" s="139" t="str">
        <f>IFERROR(VLOOKUP(D39,DB!A:K,11,0),"")</f>
        <v/>
      </c>
      <c r="C39" s="139"/>
      <c r="D39" s="139"/>
      <c r="E39" s="140"/>
      <c r="F39" s="141"/>
      <c r="G39" s="142">
        <f ca="1">IFERROR(NOW()-F39,"")</f>
        <v>45947.852324768515</v>
      </c>
      <c r="H39" s="141"/>
      <c r="I39" s="139" t="str">
        <f>IFERROR(VLOOKUP(D39,DB!A:F,6,0),"")</f>
        <v/>
      </c>
      <c r="J39" s="139" t="str">
        <f>IFERROR(VLOOKUP(D39,DB!A:G,7,0),"")</f>
        <v/>
      </c>
      <c r="K39" s="143"/>
      <c r="L39" s="144" t="str">
        <f>IFERROR(VLOOKUP(D39,DB!A:I,9,0),"")</f>
        <v/>
      </c>
    </row>
    <row r="40" spans="1:13" ht="15" customHeight="1">
      <c r="A40" s="138"/>
      <c r="B40" s="139" t="str">
        <f>IFERROR(VLOOKUP(D40,DB!A:K,11,0),"")</f>
        <v/>
      </c>
      <c r="C40" s="139"/>
      <c r="D40" s="139"/>
      <c r="E40" s="140"/>
      <c r="F40" s="141"/>
      <c r="G40" s="142">
        <f ca="1">IFERROR(NOW()-F40,"")</f>
        <v>45947.852324768515</v>
      </c>
      <c r="H40" s="141"/>
      <c r="I40" s="139" t="str">
        <f>IFERROR(VLOOKUP(D40,DB!A:F,6,0),"")</f>
        <v/>
      </c>
      <c r="J40" s="139" t="str">
        <f>IFERROR(VLOOKUP(D40,DB!A:G,7,0),"")</f>
        <v/>
      </c>
      <c r="K40" s="143"/>
      <c r="L40" s="144" t="str">
        <f>IFERROR(VLOOKUP(D40,DB!A:I,9,0),"")</f>
        <v/>
      </c>
    </row>
    <row r="41" spans="1:13" ht="15" customHeight="1">
      <c r="A41" s="138"/>
      <c r="B41" s="139" t="str">
        <f>IFERROR(VLOOKUP(D41,DB!A:K,11,0),"")</f>
        <v/>
      </c>
      <c r="C41" s="139"/>
      <c r="D41" s="139"/>
      <c r="E41" s="140"/>
      <c r="F41" s="141"/>
      <c r="G41" s="142">
        <f ca="1">IFERROR(NOW()-F41,"")</f>
        <v>45947.852324768515</v>
      </c>
      <c r="H41" s="141"/>
      <c r="I41" s="139" t="str">
        <f>IFERROR(VLOOKUP(D41,DB!A:F,6,0),"")</f>
        <v/>
      </c>
      <c r="J41" s="139" t="str">
        <f>IFERROR(VLOOKUP(D41,DB!A:G,7,0),"")</f>
        <v/>
      </c>
      <c r="K41" s="143"/>
      <c r="L41" s="144" t="str">
        <f>IFERROR(VLOOKUP(D41,DB!A:I,9,0),"")</f>
        <v/>
      </c>
    </row>
    <row r="42" spans="1:13" ht="15" customHeight="1">
      <c r="A42" s="138"/>
      <c r="B42" s="139" t="str">
        <f>IFERROR(VLOOKUP(D42,DB!A:K,11,0),"")</f>
        <v/>
      </c>
      <c r="C42" s="139"/>
      <c r="D42" s="139"/>
      <c r="E42" s="140"/>
      <c r="F42" s="141"/>
      <c r="G42" s="142">
        <f ca="1">IFERROR(NOW()-F42,"")</f>
        <v>45947.852324768515</v>
      </c>
      <c r="H42" s="141"/>
      <c r="I42" s="139" t="str">
        <f>IFERROR(VLOOKUP(D42,DB!A:F,6,0),"")</f>
        <v/>
      </c>
      <c r="J42" s="139" t="str">
        <f>IFERROR(VLOOKUP(D42,DB!A:G,7,0),"")</f>
        <v/>
      </c>
      <c r="K42" s="143"/>
      <c r="L42" s="144" t="str">
        <f>IFERROR(VLOOKUP(D42,DB!A:I,9,0),"")</f>
        <v/>
      </c>
    </row>
    <row r="43" spans="1:13" ht="15" customHeight="1">
      <c r="A43" s="138"/>
      <c r="B43" s="139" t="str">
        <f>IFERROR(VLOOKUP(D43,DB!A:K,11,0),"")</f>
        <v/>
      </c>
      <c r="C43" s="139"/>
      <c r="D43" s="139"/>
      <c r="E43" s="140"/>
      <c r="F43" s="141"/>
      <c r="G43" s="142">
        <f ca="1">IFERROR(NOW()-F43,"")</f>
        <v>45947.852324768515</v>
      </c>
      <c r="H43" s="141"/>
      <c r="I43" s="139" t="str">
        <f>IFERROR(VLOOKUP(D43,DB!A:F,6,0),"")</f>
        <v/>
      </c>
      <c r="J43" s="139" t="str">
        <f>IFERROR(VLOOKUP(D43,DB!A:G,7,0),"")</f>
        <v/>
      </c>
      <c r="K43" s="143"/>
      <c r="L43" s="144" t="str">
        <f>IFERROR(VLOOKUP(D43,DB!A:I,9,0),"")</f>
        <v/>
      </c>
    </row>
    <row r="44" spans="1:13" ht="15" customHeight="1">
      <c r="A44" s="138"/>
      <c r="B44" s="139" t="str">
        <f>IFERROR(VLOOKUP(D44,DB!A:K,11,0),"")</f>
        <v/>
      </c>
      <c r="C44" s="139"/>
      <c r="D44" s="139"/>
      <c r="E44" s="140"/>
      <c r="F44" s="141"/>
      <c r="G44" s="142">
        <f ca="1">IFERROR(NOW()-F44,"")</f>
        <v>45947.852324768515</v>
      </c>
      <c r="H44" s="141"/>
      <c r="I44" s="139" t="str">
        <f>IFERROR(VLOOKUP(D44,DB!A:F,6,0),"")</f>
        <v/>
      </c>
      <c r="J44" s="139" t="str">
        <f>IFERROR(VLOOKUP(D44,DB!A:G,7,0),"")</f>
        <v/>
      </c>
      <c r="K44" s="143"/>
      <c r="L44" s="144" t="str">
        <f>IFERROR(VLOOKUP(D44,DB!A:I,9,0),"")</f>
        <v/>
      </c>
    </row>
    <row r="45" spans="1:13" ht="15" customHeight="1">
      <c r="A45" s="138"/>
      <c r="B45" s="139" t="str">
        <f>IFERROR(VLOOKUP(D45,DB!A:K,11,0),"")</f>
        <v/>
      </c>
      <c r="C45" s="139"/>
      <c r="D45" s="139"/>
      <c r="E45" s="140"/>
      <c r="F45" s="141"/>
      <c r="G45" s="142">
        <f ca="1">IFERROR(NOW()-F45,"")</f>
        <v>45947.852324768515</v>
      </c>
      <c r="H45" s="141"/>
      <c r="I45" s="139" t="str">
        <f>IFERROR(VLOOKUP(D45,DB!A:F,6,0),"")</f>
        <v/>
      </c>
      <c r="J45" s="139" t="str">
        <f>IFERROR(VLOOKUP(D45,DB!A:G,7,0),"")</f>
        <v/>
      </c>
      <c r="K45" s="143"/>
      <c r="L45" s="144" t="str">
        <f>IFERROR(VLOOKUP(D45,DB!A:I,9,0),"")</f>
        <v/>
      </c>
    </row>
    <row r="46" spans="1:13" ht="15" customHeight="1">
      <c r="A46" s="138"/>
      <c r="B46" s="139" t="str">
        <f>IFERROR(VLOOKUP(D46,DB!A:K,11,0),"")</f>
        <v/>
      </c>
      <c r="C46" s="139"/>
      <c r="D46" s="139"/>
      <c r="E46" s="140"/>
      <c r="F46" s="141"/>
      <c r="G46" s="142">
        <f ca="1">IFERROR(NOW()-F46,"")</f>
        <v>45947.852324768515</v>
      </c>
      <c r="H46" s="141"/>
      <c r="I46" s="139" t="str">
        <f>IFERROR(VLOOKUP(D46,DB!A:F,6,0),"")</f>
        <v/>
      </c>
      <c r="J46" s="139" t="str">
        <f>IFERROR(VLOOKUP(D46,DB!A:G,7,0),"")</f>
        <v/>
      </c>
      <c r="K46" s="143"/>
      <c r="L46" s="144" t="str">
        <f>IFERROR(VLOOKUP(D46,DB!A:I,9,0),"")</f>
        <v/>
      </c>
    </row>
    <row r="47" spans="1:13" ht="15" customHeight="1">
      <c r="A47" s="138"/>
      <c r="B47" s="139" t="str">
        <f>IFERROR(VLOOKUP(D47,DB!A:K,11,0),"")</f>
        <v/>
      </c>
      <c r="C47" s="139"/>
      <c r="D47" s="139"/>
      <c r="E47" s="140"/>
      <c r="F47" s="141"/>
      <c r="G47" s="142">
        <f ca="1">IFERROR(NOW()-F47,"")</f>
        <v>45947.852324768515</v>
      </c>
      <c r="H47" s="141"/>
      <c r="I47" s="139" t="str">
        <f>IFERROR(VLOOKUP(D47,DB!A:F,6,0),"")</f>
        <v/>
      </c>
      <c r="J47" s="139" t="str">
        <f>IFERROR(VLOOKUP(D47,DB!A:G,7,0),"")</f>
        <v/>
      </c>
      <c r="K47" s="143"/>
      <c r="L47" s="144" t="str">
        <f>IFERROR(VLOOKUP(D47,DB!A:I,9,0),"")</f>
        <v/>
      </c>
    </row>
    <row r="48" spans="1:13" ht="15" customHeight="1">
      <c r="A48" s="138"/>
      <c r="B48" s="139" t="str">
        <f>IFERROR(VLOOKUP(D48,DB!A:K,11,0),"")</f>
        <v/>
      </c>
      <c r="C48" s="139"/>
      <c r="D48" s="139"/>
      <c r="E48" s="140"/>
      <c r="F48" s="141"/>
      <c r="G48" s="142">
        <f ca="1">IFERROR(NOW()-F48,"")</f>
        <v>45947.852324768515</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45947.852324768515</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45947.852324768515</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45947.852324768515</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45947.852324768515</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45947.852324768515</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45947.852324768515</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45947.852324768515</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45947.852324768515</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45947.852324768515</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45947.852324768515</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45947.852324768515</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45947.852324768515</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45947.852324768515</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45947.852324768515</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45947.852324768515</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45947.852324768515</v>
      </c>
      <c r="H64" s="141"/>
      <c r="I64" s="139" t="str">
        <f>IFERROR(VLOOKUP(D64,DB!A:F,6,0),"")</f>
        <v/>
      </c>
      <c r="J64" s="139" t="str">
        <f>IFERROR(VLOOKUP(D64,DB!A:G,7,0),"")</f>
        <v/>
      </c>
      <c r="K64" s="143"/>
      <c r="L64" s="144" t="str">
        <f>IFERROR(VLOOKUP(D64,DB!A:I,9,0),"")</f>
        <v/>
      </c>
    </row>
    <row r="65" spans="1:12" ht="15" customHeight="1">
      <c r="A65" s="160"/>
      <c r="B65" s="161" t="str">
        <f>IFERROR(VLOOKUP(D65,DB!A:K,11,0),"")</f>
        <v/>
      </c>
      <c r="C65" s="161"/>
      <c r="D65" s="161"/>
      <c r="E65" s="162"/>
      <c r="F65" s="163"/>
      <c r="G65" s="164">
        <f ca="1">IFERROR(NOW()-F65,"")</f>
        <v>45947.852324768515</v>
      </c>
      <c r="H65" s="163"/>
      <c r="I65" s="161" t="str">
        <f>IFERROR(VLOOKUP(D65,DB!A:F,6,0),"")</f>
        <v/>
      </c>
      <c r="J65" s="161" t="str">
        <f>IFERROR(VLOOKUP(D65,DB!A:G,7,0),"")</f>
        <v/>
      </c>
      <c r="K65" s="165"/>
      <c r="L65" s="166" t="str">
        <f>IFERROR(VLOOKUP(D65,DB!A:I,9,0),"")</f>
        <v/>
      </c>
    </row>
    <row r="66" spans="1:12" ht="15" customHeight="1">
      <c r="A66" s="138"/>
      <c r="B66" s="139" t="str">
        <f>IFERROR(VLOOKUP(D66,DB!A:K,11,0),"")</f>
        <v/>
      </c>
      <c r="C66" s="139"/>
      <c r="D66" s="139"/>
      <c r="E66" s="140"/>
      <c r="F66" s="141"/>
      <c r="G66" s="142">
        <f ca="1">IFERROR(NOW()-F66,"")</f>
        <v>45947.852324768515</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45947.852324768515</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45947.852324768515</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45947.852324768515</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45947.852324768515</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45947.852324768515</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45947.852324768515</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45947.852324768515</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45947.852324768515</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45947.852324768515</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45947.852324768515</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45947.852324768515</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45947.852324768515</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45947.852324768515</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45947.852324768515</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45947.852324768515</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45947.852324768515</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45947.852324768515</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45947.852324768515</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45947.852324768515</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45947.852324768515</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45947.852324768515</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45947.852324768515</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45947.852324768515</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45947.852324768515</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45947.852324768515</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45947.852324768515</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45947.852324768515</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45947.852324768515</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45947.852324768515</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45947.852324768515</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45947.852324768515</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45947.852324768515</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45947.852324768515</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45947.852324768515</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45947.852324768515</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45947.852324768515</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45947.852324768515</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45947.852324768515</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45947.852324768515</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45947.852324768515</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45947.852324768515</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45947.852324768515</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45947.852324768515</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45947.852324768515</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45947.852324768515</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45947.852324768515</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45947.852324768515</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45947.852324768515</v>
      </c>
      <c r="H114" s="141"/>
      <c r="I114" s="139" t="str">
        <f>IFERROR(VLOOKUP(D114,DB!A:F,6,0),"")</f>
        <v/>
      </c>
      <c r="J114" s="139" t="str">
        <f>IFERROR(VLOOKUP(D114,DB!A:G,7,0),"")</f>
        <v/>
      </c>
      <c r="K114" s="143"/>
      <c r="L114" s="144" t="str">
        <f>IFERROR(VLOOKUP(D114,DB!A:I,9,0),"")</f>
        <v/>
      </c>
    </row>
    <row r="115" spans="1:12" ht="15" customHeight="1">
      <c r="A115" s="138"/>
      <c r="B115" s="139" t="str">
        <f>IFERROR(VLOOKUP(D115,DB!A:K,11,0),"")</f>
        <v/>
      </c>
      <c r="C115" s="139"/>
      <c r="D115" s="139"/>
      <c r="E115" s="140"/>
      <c r="F115" s="141"/>
      <c r="G115" s="142">
        <f ca="1">IFERROR(NOW()-F115,"")</f>
        <v>45947.852324768515</v>
      </c>
      <c r="H115" s="141"/>
      <c r="I115" s="139" t="str">
        <f>IFERROR(VLOOKUP(D115,DB!A:F,6,0),"")</f>
        <v/>
      </c>
      <c r="J115" s="139" t="str">
        <f>IFERROR(VLOOKUP(D115,DB!A:G,7,0),"")</f>
        <v/>
      </c>
      <c r="K115" s="143"/>
      <c r="L115" s="144" t="str">
        <f>IFERROR(VLOOKUP(D115,DB!A:I,9,0),"")</f>
        <v/>
      </c>
    </row>
    <row r="116" spans="1:12" ht="15" customHeight="1">
      <c r="A116" s="138"/>
      <c r="B116" s="139" t="str">
        <f>IFERROR(VLOOKUP(D116,DB!A:K,11,0),"")</f>
        <v/>
      </c>
      <c r="C116" s="139"/>
      <c r="D116" s="139"/>
      <c r="E116" s="140"/>
      <c r="F116" s="141"/>
      <c r="G116" s="142">
        <f ca="1">IFERROR(NOW()-F116,"")</f>
        <v>45947.852324768515</v>
      </c>
      <c r="H116" s="141"/>
      <c r="I116" s="139" t="str">
        <f>IFERROR(VLOOKUP(D116,DB!A:F,6,0),"")</f>
        <v/>
      </c>
      <c r="J116" s="139" t="str">
        <f>IFERROR(VLOOKUP(D116,DB!A:G,7,0),"")</f>
        <v/>
      </c>
      <c r="K116" s="143"/>
      <c r="L116" s="144" t="str">
        <f>IFERROR(VLOOKUP(D116,DB!A:I,9,0),"")</f>
        <v/>
      </c>
    </row>
    <row r="117" spans="1:12" ht="15" customHeight="1">
      <c r="A117" s="138"/>
      <c r="B117" s="139" t="str">
        <f>IFERROR(VLOOKUP(D117,DB!A:K,11,0),"")</f>
        <v/>
      </c>
      <c r="C117" s="139"/>
      <c r="D117" s="139"/>
      <c r="E117" s="140"/>
      <c r="F117" s="141"/>
      <c r="G117" s="142">
        <f ca="1">IFERROR(NOW()-F117,"")</f>
        <v>45947.852324768515</v>
      </c>
      <c r="H117" s="141"/>
      <c r="I117" s="139" t="str">
        <f>IFERROR(VLOOKUP(D117,DB!A:F,6,0),"")</f>
        <v/>
      </c>
      <c r="J117" s="139" t="str">
        <f>IFERROR(VLOOKUP(D117,DB!A:G,7,0),"")</f>
        <v/>
      </c>
      <c r="K117" s="143"/>
      <c r="L117" s="144" t="str">
        <f>IFERROR(VLOOKUP(D117,DB!A:I,9,0),"")</f>
        <v/>
      </c>
    </row>
    <row r="118" spans="1:12" ht="15" customHeight="1">
      <c r="A118" s="138"/>
      <c r="B118" s="139" t="str">
        <f>IFERROR(VLOOKUP(D118,DB!A:K,11,0),"")</f>
        <v/>
      </c>
      <c r="C118" s="139"/>
      <c r="D118" s="139"/>
      <c r="E118" s="140"/>
      <c r="F118" s="141"/>
      <c r="G118" s="142">
        <f ca="1">IFERROR(NOW()-F118,"")</f>
        <v>45947.852324768515</v>
      </c>
      <c r="H118" s="141"/>
      <c r="I118" s="139" t="str">
        <f>IFERROR(VLOOKUP(D118,DB!A:F,6,0),"")</f>
        <v/>
      </c>
      <c r="J118" s="139" t="str">
        <f>IFERROR(VLOOKUP(D118,DB!A:G,7,0),"")</f>
        <v/>
      </c>
      <c r="K118" s="143"/>
      <c r="L118" s="144" t="str">
        <f>IFERROR(VLOOKUP(D118,DB!A:I,9,0),"")</f>
        <v/>
      </c>
    </row>
    <row r="119" spans="1:12" ht="15" customHeight="1">
      <c r="A119" s="138"/>
      <c r="B119" s="139" t="str">
        <f>IFERROR(VLOOKUP(D119,DB!A:K,11,0),"")</f>
        <v/>
      </c>
      <c r="C119" s="139"/>
      <c r="D119" s="139"/>
      <c r="E119" s="140"/>
      <c r="F119" s="141"/>
      <c r="G119" s="142">
        <f ca="1">IFERROR(NOW()-F119,"")</f>
        <v>45947.852324768515</v>
      </c>
      <c r="H119" s="141"/>
      <c r="I119" s="139" t="str">
        <f>IFERROR(VLOOKUP(D119,DB!A:F,6,0),"")</f>
        <v/>
      </c>
      <c r="J119" s="139" t="str">
        <f>IFERROR(VLOOKUP(D119,DB!A:G,7,0),"")</f>
        <v/>
      </c>
      <c r="K119" s="143"/>
      <c r="L119" s="144" t="str">
        <f>IFERROR(VLOOKUP(D119,DB!A:I,9,0),"")</f>
        <v/>
      </c>
    </row>
    <row r="120" spans="1:12" ht="15" customHeight="1">
      <c r="A120" s="138"/>
      <c r="B120" s="139" t="str">
        <f>IFERROR(VLOOKUP(D120,DB!A:K,11,0),"")</f>
        <v/>
      </c>
      <c r="C120" s="139"/>
      <c r="D120" s="139"/>
      <c r="E120" s="140"/>
      <c r="F120" s="141"/>
      <c r="G120" s="142">
        <f ca="1">IFERROR(NOW()-F120,"")</f>
        <v>45947.852324768515</v>
      </c>
      <c r="H120" s="141"/>
      <c r="I120" s="139" t="str">
        <f>IFERROR(VLOOKUP(D120,DB!A:F,6,0),"")</f>
        <v/>
      </c>
      <c r="J120" s="139" t="str">
        <f>IFERROR(VLOOKUP(D120,DB!A:G,7,0),"")</f>
        <v/>
      </c>
      <c r="K120" s="143"/>
      <c r="L120" s="144" t="str">
        <f>IFERROR(VLOOKUP(D120,DB!A:I,9,0),"")</f>
        <v/>
      </c>
    </row>
    <row r="121" spans="1:12" ht="15" customHeight="1">
      <c r="A121" s="160"/>
      <c r="B121" s="161" t="str">
        <f>IFERROR(VLOOKUP(D121,DB!A:K,11,0),"")</f>
        <v/>
      </c>
      <c r="C121" s="161"/>
      <c r="D121" s="161"/>
      <c r="E121" s="162"/>
      <c r="F121" s="163"/>
      <c r="G121" s="164">
        <f ca="1">IFERROR(NOW()-F121,"")</f>
        <v>45947.852324768515</v>
      </c>
      <c r="H121" s="163"/>
      <c r="I121" s="161" t="str">
        <f>IFERROR(VLOOKUP(D121,DB!A:F,6,0),"")</f>
        <v/>
      </c>
      <c r="J121" s="161" t="str">
        <f>IFERROR(VLOOKUP(D121,DB!A:G,7,0),"")</f>
        <v/>
      </c>
      <c r="K121" s="165"/>
      <c r="L121" s="166" t="str">
        <f>IFERROR(VLOOKUP(D121,DB!A:I,9,0),"")</f>
        <v/>
      </c>
    </row>
  </sheetData>
  <customSheetViews>
    <customSheetView guid="{F6042A99-DD27-4453-835D-0834D95730CC}" filter="1" showAutoFilter="1">
      <pageMargins left="0" right="0" top="0" bottom="0" header="0" footer="0"/>
      <autoFilter ref="B1:M1" xr:uid="{B1E68522-7ACF-4679-B62D-A0D1E0AFC39B}"/>
    </customSheetView>
  </customSheetViews>
  <dataValidations count="2">
    <dataValidation allowBlank="1" showInputMessage="1" showErrorMessage="1" sqref="E1" xr:uid="{5DBA255D-CDD9-49FB-AD3C-AF70AB4EE696}"/>
    <dataValidation type="list" allowBlank="1" showInputMessage="1" showErrorMessage="1" sqref="E2:E12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E6" sqref="E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141.12524143518385</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122.85248680555378</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3.3565493055502884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6.8296990735689178E-2</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45947.852324768515</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17"/>
      <c r="E8" s="117"/>
      <c r="F8" s="118"/>
      <c r="G8" s="119">
        <f ca="1">IFERROR(NOW()-F8,"-")</f>
        <v>45947.852324768515</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17"/>
      <c r="E9" s="117"/>
      <c r="F9" s="118"/>
      <c r="G9" s="119">
        <f ca="1">IFERROR(NOW()-F9,"-")</f>
        <v>45947.852324768515</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45947.852324768515</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45947.852324768515</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45947.852324768515</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45947.852324768515</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45947.852324768515</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45947.852324768515</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45947.852324768515</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45947.852324768515</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45947.852324768515</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45947.852324768515</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45947.852324768515</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45947.852324768515</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45947.852324768515</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45947.852324768515</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45947.852324768515</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45947.852324768515</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45947.852324768515</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45947.852324768515</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45947.852324768515</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45947.852324768515</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45947.852324768515</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45947.852324768515</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45947.852324768515</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45947.852324768515</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45947.852324768515</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45947.852324768515</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45947.852324768515</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45947.852324768515</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45947.852324768515</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45947.852324768515</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45947.852324768515</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45947.852324768515</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45947.852324768515</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45947.852324768515</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45947.852324768515</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45947.852324768515</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45947.852324768515</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45947.852324768515</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45947.852324768515</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45947.852324768515</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45947.852324768515</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45947.852324768515</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45947.852324768515</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45947.852324768515</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45947.852324768515</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45947.852324768515</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45947.852324768515</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45947.852324768515</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45947.852324768515</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45947.852324768515</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45947.852324768515</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45947.852324768515</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45947.852324768515</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45947.852324768515</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45947.852324768515</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45947.852324768515</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45947.852324768515</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45947.852324768515</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45947.852324768515</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45947.852324768515</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45947.852324768515</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45947.852324768515</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45947.852324768515</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45947.852324768515</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45947.852324768515</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45947.852324768515</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45947.852324768515</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45947.852324768515</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45947.852324768515</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45947.852324768515</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45947.852324768515</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45947.852324768515</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45947.852324768515</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45947.852324768515</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45947.852324768515</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45947.852324768515</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45947.852324768515</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45947.852324768515</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45947.852324768515</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45947.852324768515</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45947.852324768515</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45947.852324768515</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45947.852324768515</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45947.852324768515</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45947.852324768515</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45947.852324768515</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45947.852324768515</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45947.852324768515</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45947.852324768515</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45947.852324768515</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45947.852324768515</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45947.852324768515</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45947.852324768515</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45947.852324768515</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45947.852324768515</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45947.852324768515</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45947.852324768515</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45947.852324768515</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5"/>
  <sheetViews>
    <sheetView tabSelected="1" workbookViewId="0">
      <selection activeCell="I12" sqref="I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2</v>
      </c>
      <c r="D2" s="18" t="s">
        <v>14432</v>
      </c>
      <c r="E2" s="18" t="s">
        <v>39045</v>
      </c>
      <c r="F2" s="20"/>
      <c r="G2" s="21">
        <f t="shared" ref="G2:G52" ca="1" si="0">IFERROR(NOW()-F2,"-")</f>
        <v>45947.852324768515</v>
      </c>
      <c r="H2" s="22">
        <v>45947.848865740743</v>
      </c>
      <c r="I2" s="19" t="str">
        <f>IFERROR(VLOOKUP(D2,DB!A:F,6,0),"")</f>
        <v>SCECO</v>
      </c>
      <c r="J2" s="18" t="str">
        <f>IFERROR(VLOOKUP(D2,DB!A:G,7,0),"")</f>
        <v>Good</v>
      </c>
      <c r="K2" s="47" t="s">
        <v>39057</v>
      </c>
      <c r="L2" s="23" t="str">
        <f>IFERROR(VLOOKUP(D2,DB!A:I,9,0),"")</f>
        <v>Latis</v>
      </c>
    </row>
    <row r="3" spans="1:13" ht="15" customHeight="1">
      <c r="A3" s="19"/>
      <c r="B3" s="64" t="str">
        <f>IFERROR(VLOOKUP(D3,DB!A:K,11,0),"")</f>
        <v/>
      </c>
      <c r="C3" s="18"/>
      <c r="D3" s="18"/>
      <c r="E3" s="18"/>
      <c r="F3" s="20"/>
      <c r="G3" s="21">
        <f t="shared" ca="1" si="0"/>
        <v>45947.852324768515</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45947.852324768515</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45947.852324768515</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45947.852324768515</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45947.852324768515</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45947.852324768515</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45947.852324768515</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45947.852324768515</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45947.852324768515</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45947.852324768515</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45947.852324768515</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45947.852324768515</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45947.852324768515</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45947.852324768515</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45947.852324768515</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45947.852324768515</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45947.852324768515</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45947.852324768515</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45947.852324768515</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45947.852324768515</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45947.852324768515</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45947.852324768515</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45947.852324768515</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45947.852324768515</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45947.852324768515</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45947.852324768515</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45947.852324768515</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45947.852324768515</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45947.852324768515</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45947.852324768515</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45947.852324768515</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45947.852324768515</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45947.852324768515</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45947.852324768515</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45947.852324768515</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45947.852324768515</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45947.852324768515</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45947.852324768515</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45947.852324768515</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45947.852324768515</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45947.852324768515</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45947.852324768515</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45947.852324768515</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45947.852324768515</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45947.852324768515</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45947.852324768515</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45947.852324768515</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45947.852324768515</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45947.852324768515</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0"/>
        <v>45947.852324768515</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ref="G53:G116" ca="1" si="1">IFERROR(NOW()-F53,"-")</f>
        <v>45947.852324768515</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45947.852324768515</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45947.852324768515</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45947.852324768515</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45947.852324768515</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45947.852324768515</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45947.852324768515</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45947.852324768515</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45947.852324768515</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45947.852324768515</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45947.852324768515</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45947.852324768515</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45947.852324768515</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45947.852324768515</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45947.852324768515</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45947.852324768515</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45947.852324768515</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45947.852324768515</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45947.852324768515</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45947.852324768515</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45947.852324768515</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45947.852324768515</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45947.852324768515</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45947.852324768515</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45947.852324768515</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45947.852324768515</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45947.852324768515</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45947.852324768515</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45947.852324768515</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45947.852324768515</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45947.852324768515</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45947.852324768515</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45947.852324768515</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45947.852324768515</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45947.852324768515</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45947.852324768515</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45947.852324768515</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45947.852324768515</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45947.852324768515</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45947.852324768515</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45947.852324768515</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45947.852324768515</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45947.852324768515</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45947.852324768515</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45947.852324768515</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45947.852324768515</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45947.852324768515</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45947.852324768515</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45947.852324768515</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45947.852324768515</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45947.852324768515</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45947.852324768515</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45947.852324768515</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45947.852324768515</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45947.852324768515</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45947.852324768515</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45947.852324768515</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45947.852324768515</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45947.852324768515</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45947.852324768515</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45947.852324768515</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45947.852324768515</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45947.852324768515</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1"/>
        <v>45947.852324768515</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ref="G117:G180" ca="1" si="2">IFERROR(NOW()-F117,"-")</f>
        <v>45947.852324768515</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45947.852324768515</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45947.852324768515</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45947.852324768515</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45947.852324768515</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45947.852324768515</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45947.852324768515</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45947.852324768515</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45947.852324768515</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45947.852324768515</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45947.852324768515</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45947.852324768515</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45947.852324768515</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45947.852324768515</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45947.852324768515</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45947.852324768515</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45947.852324768515</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45947.852324768515</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45947.852324768515</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45947.852324768515</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45947.852324768515</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45947.852324768515</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45947.852324768515</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45947.852324768515</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45947.852324768515</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45947.852324768515</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45947.852324768515</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45947.852324768515</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45947.852324768515</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45947.852324768515</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45947.852324768515</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45947.852324768515</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45947.852324768515</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45947.852324768515</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45947.852324768515</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45947.852324768515</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45947.852324768515</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45947.852324768515</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45947.852324768515</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45947.852324768515</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45947.852324768515</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45947.852324768515</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45947.852324768515</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45947.852324768515</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45947.852324768515</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45947.852324768515</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45947.852324768515</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45947.852324768515</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45947.852324768515</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45947.852324768515</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45947.852324768515</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45947.852324768515</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45947.852324768515</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45947.852324768515</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45947.852324768515</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45947.852324768515</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45947.852324768515</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45947.852324768515</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45947.852324768515</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45947.852324768515</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45947.852324768515</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45947.852324768515</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45947.852324768515</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2"/>
        <v>45947.852324768515</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ref="G181:G244" ca="1" si="3">IFERROR(NOW()-F181,"-")</f>
        <v>45947.852324768515</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45947.852324768515</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45947.852324768515</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45947.852324768515</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45947.852324768515</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45947.852324768515</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45947.852324768515</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45947.852324768515</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45947.852324768515</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45947.852324768515</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45947.852324768515</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45947.852324768515</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45947.852324768515</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45947.852324768515</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45947.852324768515</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45947.852324768515</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45947.852324768515</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45947.852324768515</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45947.852324768515</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45947.852324768515</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45947.852324768515</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45947.852324768515</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45947.852324768515</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45947.852324768515</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45947.852324768515</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45947.852324768515</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45947.852324768515</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45947.852324768515</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45947.852324768515</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45947.852324768515</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45947.852324768515</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45947.852324768515</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45947.852324768515</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45947.852324768515</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45947.852324768515</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45947.852324768515</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45947.852324768515</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45947.852324768515</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45947.852324768515</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45947.852324768515</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45947.852324768515</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45947.852324768515</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45947.852324768515</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45947.852324768515</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45947.852324768515</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45947.852324768515</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45947.852324768515</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45947.852324768515</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45947.852324768515</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45947.852324768515</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45947.852324768515</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45947.852324768515</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45947.852324768515</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45947.852324768515</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45947.852324768515</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45947.852324768515</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45947.852324768515</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45947.852324768515</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45947.852324768515</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45947.852324768515</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45947.852324768515</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45947.852324768515</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45947.852324768515</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3"/>
        <v>45947.852324768515</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ref="G245:G308" ca="1" si="4">IFERROR(NOW()-F245,"-")</f>
        <v>45947.852324768515</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45947.852324768515</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45947.852324768515</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45947.852324768515</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45947.852324768515</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45947.852324768515</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45947.852324768515</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45947.852324768515</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45947.852324768515</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45947.852324768515</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45947.852324768515</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45947.852324768515</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45947.852324768515</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45947.852324768515</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45947.852324768515</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45947.852324768515</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45947.852324768515</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45947.852324768515</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45947.852324768515</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45947.852324768515</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45947.852324768515</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45947.852324768515</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45947.852324768515</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45947.852324768515</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45947.852324768515</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45947.852324768515</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45947.852324768515</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45947.852324768515</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45947.852324768515</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45947.852324768515</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45947.852324768515</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45947.852324768515</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45947.852324768515</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45947.852324768515</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45947.852324768515</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45947.852324768515</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45947.852324768515</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45947.852324768515</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45947.852324768515</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45947.852324768515</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45947.852324768515</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45947.852324768515</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45947.852324768515</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45947.852324768515</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45947.852324768515</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45947.852324768515</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45947.852324768515</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45947.852324768515</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45947.852324768515</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45947.852324768515</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45947.852324768515</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45947.852324768515</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45947.852324768515</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45947.852324768515</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45947.852324768515</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45947.852324768515</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45947.852324768515</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45947.852324768515</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45947.852324768515</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45947.852324768515</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45947.852324768515</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45947.852324768515</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45947.852324768515</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4"/>
        <v>45947.852324768515</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ref="G309:G372" ca="1" si="5">IFERROR(NOW()-F309,"-")</f>
        <v>45947.852324768515</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45947.852324768515</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45947.852324768515</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45947.852324768515</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45947.852324768515</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45947.852324768515</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45947.852324768515</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45947.852324768515</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45947.852324768515</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45947.852324768515</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45947.852324768515</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45947.852324768515</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45947.852324768515</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45947.852324768515</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45947.852324768515</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45947.852324768515</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45947.852324768515</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45947.852324768515</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45947.852324768515</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45947.852324768515</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45947.852324768515</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45947.852324768515</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45947.852324768515</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45947.852324768515</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45947.852324768515</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45947.852324768515</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45947.852324768515</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45947.852324768515</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45947.852324768515</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45947.852324768515</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45947.852324768515</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45947.852324768515</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45947.852324768515</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45947.852324768515</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45947.852324768515</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45947.852324768515</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45947.852324768515</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45947.852324768515</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45947.852324768515</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45947.852324768515</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45947.852324768515</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45947.852324768515</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45947.852324768515</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45947.852324768515</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45947.852324768515</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45947.852324768515</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45947.852324768515</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45947.852324768515</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45947.852324768515</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45947.852324768515</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45947.852324768515</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45947.852324768515</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45947.852324768515</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45947.852324768515</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45947.852324768515</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45947.852324768515</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45947.852324768515</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45947.852324768515</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45947.852324768515</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45947.852324768515</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45947.852324768515</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45947.852324768515</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45947.852324768515</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5"/>
        <v>45947.852324768515</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ref="G373:G436" ca="1" si="6">IFERROR(NOW()-F373,"-")</f>
        <v>45947.852324768515</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45947.852324768515</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45947.852324768515</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45947.852324768515</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45947.852324768515</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45947.852324768515</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45947.852324768515</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45947.852324768515</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45947.852324768515</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45947.852324768515</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45947.852324768515</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45947.852324768515</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45947.852324768515</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45947.852324768515</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45947.852324768515</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45947.852324768515</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45947.852324768515</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45947.852324768515</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45947.852324768515</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45947.852324768515</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45947.852324768515</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45947.852324768515</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45947.852324768515</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45947.852324768515</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45947.852324768515</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45947.852324768515</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45947.852324768515</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45947.852324768515</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45947.852324768515</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45947.852324768515</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45947.852324768515</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45947.852324768515</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45947.852324768515</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45947.852324768515</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45947.852324768515</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45947.852324768515</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45947.852324768515</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45947.852324768515</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45947.852324768515</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45947.852324768515</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45947.852324768515</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45947.852324768515</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45947.852324768515</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45947.852324768515</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45947.852324768515</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45947.852324768515</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45947.852324768515</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45947.852324768515</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45947.852324768515</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45947.852324768515</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45947.852324768515</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45947.852324768515</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45947.852324768515</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45947.852324768515</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45947.852324768515</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45947.852324768515</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45947.852324768515</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45947.852324768515</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45947.852324768515</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45947.852324768515</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45947.852324768515</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45947.852324768515</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45947.852324768515</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6"/>
        <v>45947.852324768515</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ref="G437:G500" ca="1" si="7">IFERROR(NOW()-F437,"-")</f>
        <v>45947.852324768515</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45947.852324768515</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45947.852324768515</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45947.852324768515</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45947.852324768515</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45947.852324768515</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45947.852324768515</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45947.852324768515</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45947.852324768515</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45947.852324768515</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45947.852324768515</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45947.852324768515</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45947.852324768515</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45947.852324768515</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45947.852324768515</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45947.852324768515</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45947.852324768515</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45947.852324768515</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45947.852324768515</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45947.852324768515</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45947.852324768515</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45947.852324768515</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45947.852324768515</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45947.852324768515</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45947.852324768515</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45947.852324768515</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45947.852324768515</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45947.852324768515</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45947.852324768515</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45947.852324768515</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45947.852324768515</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45947.852324768515</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45947.852324768515</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45947.852324768515</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45947.852324768515</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45947.852324768515</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45947.852324768515</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45947.852324768515</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45947.852324768515</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45947.852324768515</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45947.852324768515</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45947.852324768515</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45947.852324768515</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45947.852324768515</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45947.852324768515</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45947.852324768515</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45947.852324768515</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45947.852324768515</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45947.852324768515</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45947.852324768515</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45947.852324768515</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45947.852324768515</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45947.852324768515</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45947.852324768515</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45947.852324768515</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45947.852324768515</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45947.852324768515</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45947.852324768515</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45947.852324768515</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45947.852324768515</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45947.852324768515</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45947.852324768515</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45947.852324768515</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7"/>
        <v>45947.852324768515</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ref="G501:G564" ca="1" si="8">IFERROR(NOW()-F501,"-")</f>
        <v>45947.852324768515</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45947.852324768515</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45947.852324768515</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45947.852324768515</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45947.852324768515</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45947.852324768515</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45947.852324768515</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45947.852324768515</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45947.852324768515</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45947.852324768515</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45947.852324768515</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45947.852324768515</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45947.852324768515</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45947.852324768515</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45947.852324768515</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45947.852324768515</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45947.852324768515</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45947.852324768515</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45947.852324768515</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45947.852324768515</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45947.852324768515</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45947.852324768515</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45947.852324768515</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45947.852324768515</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45947.852324768515</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45947.852324768515</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45947.852324768515</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45947.852324768515</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45947.852324768515</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45947.852324768515</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45947.852324768515</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45947.852324768515</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45947.852324768515</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45947.852324768515</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45947.852324768515</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45947.852324768515</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45947.852324768515</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45947.852324768515</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45947.852324768515</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45947.852324768515</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45947.852324768515</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45947.852324768515</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45947.852324768515</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45947.852324768515</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45947.852324768515</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45947.852324768515</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45947.852324768515</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45947.852324768515</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45947.852324768515</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45947.852324768515</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45947.852324768515</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45947.852324768515</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45947.852324768515</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45947.852324768515</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45947.852324768515</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45947.852324768515</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45947.852324768515</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45947.852324768515</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45947.852324768515</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45947.852324768515</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45947.852324768515</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45947.852324768515</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45947.852324768515</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8"/>
        <v>45947.852324768515</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ref="G565:G628" ca="1" si="9">IFERROR(NOW()-F565,"-")</f>
        <v>45947.852324768515</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45947.852324768515</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45947.852324768515</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45947.852324768515</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45947.852324768515</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45947.852324768515</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45947.852324768515</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45947.852324768515</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45947.852324768515</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45947.852324768515</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45947.852324768515</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45947.852324768515</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45947.852324768515</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45947.852324768515</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45947.852324768515</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45947.852324768515</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45947.852324768515</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45947.852324768515</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45947.852324768515</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45947.852324768515</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45947.852324768515</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45947.852324768515</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45947.852324768515</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45947.852324768515</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45947.852324768515</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45947.852324768515</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45947.852324768515</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45947.852324768515</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45947.852324768515</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45947.852324768515</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45947.852324768515</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45947.852324768515</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45947.852324768515</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45947.852324768515</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45947.852324768515</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45947.852324768515</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45947.852324768515</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45947.852324768515</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45947.852324768515</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45947.852324768515</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45947.852324768515</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45947.852324768515</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45947.852324768515</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45947.852324768515</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45947.852324768515</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45947.852324768515</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45947.852324768515</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45947.852324768515</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45947.852324768515</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45947.852324768515</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45947.852324768515</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45947.852324768515</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45947.852324768515</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45947.852324768515</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45947.852324768515</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45947.852324768515</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45947.852324768515</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45947.852324768515</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45947.852324768515</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45947.852324768515</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45947.852324768515</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45947.852324768515</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45947.852324768515</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9"/>
        <v>45947.852324768515</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ref="G629:G692" ca="1" si="10">IFERROR(NOW()-F629,"-")</f>
        <v>45947.852324768515</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45947.852324768515</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45947.852324768515</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45947.852324768515</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45947.852324768515</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45947.852324768515</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45947.852324768515</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45947.852324768515</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45947.852324768515</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45947.852324768515</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45947.852324768515</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45947.852324768515</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45947.852324768515</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45947.852324768515</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45947.852324768515</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45947.852324768515</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45947.852324768515</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45947.852324768515</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45947.852324768515</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45947.852324768515</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45947.852324768515</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45947.852324768515</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45947.852324768515</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45947.852324768515</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45947.852324768515</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45947.852324768515</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45947.852324768515</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45947.852324768515</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45947.852324768515</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45947.852324768515</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45947.852324768515</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45947.852324768515</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45947.852324768515</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45947.852324768515</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45947.852324768515</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45947.852324768515</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45947.852324768515</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45947.852324768515</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45947.852324768515</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45947.852324768515</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45947.852324768515</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45947.852324768515</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45947.852324768515</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45947.852324768515</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45947.852324768515</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45947.852324768515</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45947.852324768515</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45947.852324768515</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45947.852324768515</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45947.852324768515</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45947.852324768515</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45947.852324768515</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45947.852324768515</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45947.852324768515</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45947.852324768515</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45947.852324768515</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45947.852324768515</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45947.852324768515</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45947.852324768515</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45947.852324768515</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45947.852324768515</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45947.852324768515</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45947.852324768515</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0"/>
        <v>45947.852324768515</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ref="G693:G756" ca="1" si="11">IFERROR(NOW()-F693,"-")</f>
        <v>45947.852324768515</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45947.852324768515</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45947.852324768515</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45947.852324768515</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45947.852324768515</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45947.852324768515</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45947.852324768515</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45947.852324768515</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45947.852324768515</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45947.852324768515</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45947.852324768515</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45947.852324768515</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45947.852324768515</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45947.852324768515</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45947.852324768515</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45947.852324768515</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45947.852324768515</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45947.852324768515</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45947.852324768515</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45947.852324768515</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45947.852324768515</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45947.852324768515</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45947.852324768515</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45947.852324768515</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45947.852324768515</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45947.852324768515</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45947.852324768515</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45947.852324768515</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45947.852324768515</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45947.852324768515</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45947.852324768515</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45947.852324768515</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45947.852324768515</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45947.852324768515</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45947.852324768515</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45947.852324768515</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45947.852324768515</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45947.852324768515</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45947.852324768515</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45947.852324768515</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45947.852324768515</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45947.852324768515</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45947.852324768515</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45947.852324768515</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45947.852324768515</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45947.852324768515</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45947.852324768515</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45947.852324768515</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45947.852324768515</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45947.852324768515</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45947.852324768515</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45947.852324768515</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45947.852324768515</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45947.852324768515</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45947.852324768515</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45947.852324768515</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45947.852324768515</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45947.852324768515</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45947.852324768515</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45947.852324768515</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45947.852324768515</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45947.852324768515</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45947.852324768515</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1"/>
        <v>45947.852324768515</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ref="G757:G820" ca="1" si="12">IFERROR(NOW()-F757,"-")</f>
        <v>45947.852324768515</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45947.852324768515</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45947.852324768515</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45947.852324768515</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45947.852324768515</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45947.852324768515</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45947.852324768515</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45947.852324768515</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45947.852324768515</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45947.852324768515</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45947.852324768515</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45947.852324768515</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45947.852324768515</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45947.852324768515</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45947.852324768515</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45947.852324768515</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45947.852324768515</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45947.852324768515</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45947.852324768515</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45947.852324768515</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45947.852324768515</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45947.852324768515</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45947.852324768515</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45947.852324768515</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45947.852324768515</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45947.852324768515</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45947.852324768515</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45947.852324768515</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45947.852324768515</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45947.852324768515</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45947.852324768515</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45947.852324768515</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45947.852324768515</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45947.852324768515</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45947.852324768515</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45947.852324768515</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45947.852324768515</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45947.852324768515</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45947.852324768515</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45947.852324768515</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45947.852324768515</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45947.852324768515</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45947.852324768515</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45947.852324768515</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45947.852324768515</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45947.852324768515</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45947.852324768515</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45947.852324768515</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45947.852324768515</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45947.852324768515</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45947.852324768515</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45947.852324768515</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45947.852324768515</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45947.852324768515</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45947.852324768515</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45947.852324768515</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45947.852324768515</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45947.852324768515</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45947.852324768515</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45947.852324768515</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45947.852324768515</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45947.852324768515</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45947.852324768515</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2"/>
        <v>45947.852324768515</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ref="G821:G884" ca="1" si="13">IFERROR(NOW()-F821,"-")</f>
        <v>45947.852324768515</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45947.852324768515</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45947.852324768515</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45947.852324768515</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45947.852324768515</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45947.852324768515</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45947.852324768515</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45947.852324768515</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45947.852324768515</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45947.852324768515</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45947.852324768515</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45947.852324768515</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45947.852324768515</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45947.852324768515</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45947.852324768515</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45947.852324768515</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45947.852324768515</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45947.852324768515</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45947.852324768515</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45947.852324768515</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45947.852324768515</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45947.852324768515</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45947.852324768515</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45947.852324768515</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45947.852324768515</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45947.852324768515</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45947.852324768515</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45947.852324768515</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45947.852324768515</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45947.852324768515</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45947.852324768515</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45947.852324768515</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45947.852324768515</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45947.852324768515</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45947.852324768515</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45947.852324768515</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45947.852324768515</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45947.852324768515</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45947.852324768515</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45947.852324768515</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45947.852324768515</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45947.852324768515</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45947.852324768515</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45947.852324768515</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45947.852324768515</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45947.852324768515</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45947.852324768515</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45947.852324768515</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45947.852324768515</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45947.852324768515</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45947.852324768515</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45947.852324768515</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45947.852324768515</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45947.852324768515</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45947.852324768515</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45947.852324768515</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45947.852324768515</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45947.852324768515</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45947.852324768515</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45947.852324768515</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45947.852324768515</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45947.852324768515</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45947.852324768515</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3"/>
        <v>45947.852324768515</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ref="G885:G948" ca="1" si="14">IFERROR(NOW()-F885,"-")</f>
        <v>45947.852324768515</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45947.852324768515</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45947.852324768515</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45947.852324768515</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45947.852324768515</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45947.852324768515</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45947.852324768515</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45947.852324768515</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45947.852324768515</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45947.852324768515</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45947.852324768515</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45947.852324768515</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45947.852324768515</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45947.852324768515</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45947.852324768515</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45947.852324768515</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45947.852324768515</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45947.852324768515</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45947.852324768515</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45947.852324768515</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45947.852324768515</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45947.852324768515</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45947.852324768515</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45947.852324768515</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45947.852324768515</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45947.852324768515</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45947.852324768515</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45947.852324768515</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45947.852324768515</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45947.852324768515</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45947.852324768515</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45947.852324768515</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45947.852324768515</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45947.852324768515</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45947.852324768515</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45947.852324768515</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45947.852324768515</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45947.852324768515</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45947.852324768515</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45947.852324768515</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45947.852324768515</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45947.852324768515</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45947.852324768515</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45947.852324768515</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45947.852324768515</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45947.852324768515</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45947.852324768515</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45947.852324768515</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45947.852324768515</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45947.852324768515</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45947.852324768515</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45947.852324768515</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45947.852324768515</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45947.852324768515</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45947.852324768515</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45947.852324768515</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45947.852324768515</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45947.852324768515</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45947.852324768515</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45947.852324768515</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45947.852324768515</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45947.852324768515</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45947.852324768515</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4"/>
        <v>45947.852324768515</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ref="G949:G1012" ca="1" si="15">IFERROR(NOW()-F949,"-")</f>
        <v>45947.852324768515</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45947.852324768515</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45947.852324768515</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45947.852324768515</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45947.852324768515</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45947.852324768515</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45947.852324768515</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45947.852324768515</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45947.852324768515</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45947.852324768515</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45947.852324768515</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45947.852324768515</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45947.852324768515</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45947.852324768515</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45947.852324768515</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45947.852324768515</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45947.852324768515</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45947.852324768515</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45947.852324768515</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45947.852324768515</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45947.852324768515</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45947.852324768515</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45947.852324768515</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45947.852324768515</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45947.852324768515</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45947.852324768515</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45947.852324768515</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45947.852324768515</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45947.852324768515</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45947.852324768515</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45947.852324768515</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45947.852324768515</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45947.852324768515</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45947.852324768515</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45947.852324768515</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45947.852324768515</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45947.852324768515</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45947.852324768515</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45947.852324768515</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45947.852324768515</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45947.852324768515</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45947.852324768515</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45947.852324768515</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45947.852324768515</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45947.852324768515</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45947.852324768515</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45947.852324768515</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45947.852324768515</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45947.852324768515</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45947.852324768515</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45947.852324768515</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45947.852324768515</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45947.852324768515</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45947.852324768515</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45947.852324768515</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45947.852324768515</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45947.852324768515</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45947.852324768515</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45947.852324768515</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45947.852324768515</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45947.852324768515</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45947.852324768515</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45947.852324768515</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5"/>
        <v>45947.852324768515</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ref="G1013:G1076" ca="1" si="16">IFERROR(NOW()-F1013,"-")</f>
        <v>45947.852324768515</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45947.852324768515</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45947.852324768515</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45947.852324768515</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45947.852324768515</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45947.852324768515</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45947.852324768515</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45947.852324768515</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45947.852324768515</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45947.852324768515</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45947.852324768515</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45947.852324768515</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45947.852324768515</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45947.852324768515</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45947.852324768515</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45947.852324768515</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45947.852324768515</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45947.852324768515</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45947.852324768515</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45947.852324768515</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45947.852324768515</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45947.852324768515</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45947.852324768515</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45947.852324768515</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45947.852324768515</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45947.852324768515</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45947.852324768515</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45947.852324768515</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45947.852324768515</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45947.852324768515</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45947.852324768515</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45947.852324768515</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45947.852324768515</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45947.852324768515</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45947.852324768515</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45947.852324768515</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45947.852324768515</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45947.852324768515</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45947.852324768515</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45947.852324768515</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45947.852324768515</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45947.852324768515</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45947.852324768515</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45947.852324768515</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45947.852324768515</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45947.852324768515</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45947.852324768515</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45947.852324768515</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45947.852324768515</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45947.852324768515</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45947.852324768515</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45947.852324768515</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45947.852324768515</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45947.852324768515</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45947.852324768515</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45947.852324768515</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45947.852324768515</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45947.852324768515</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45947.852324768515</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45947.852324768515</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45947.852324768515</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45947.852324768515</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45947.852324768515</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6"/>
        <v>45947.852324768515</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ref="G1077:G1140" ca="1" si="17">IFERROR(NOW()-F1077,"-")</f>
        <v>45947.852324768515</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45947.852324768515</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45947.852324768515</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45947.852324768515</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45947.852324768515</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45947.852324768515</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45947.852324768515</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45947.852324768515</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45947.852324768515</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45947.852324768515</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45947.852324768515</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45947.852324768515</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45947.852324768515</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45947.852324768515</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45947.852324768515</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45947.852324768515</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45947.852324768515</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45947.852324768515</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45947.852324768515</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45947.852324768515</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45947.852324768515</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45947.852324768515</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45947.852324768515</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45947.852324768515</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45947.852324768515</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45947.852324768515</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45947.852324768515</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45947.852324768515</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45947.852324768515</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45947.852324768515</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45947.852324768515</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45947.852324768515</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45947.852324768515</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45947.852324768515</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45947.852324768515</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45947.852324768515</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45947.852324768515</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45947.852324768515</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45947.852324768515</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45947.852324768515</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45947.852324768515</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45947.852324768515</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45947.852324768515</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45947.852324768515</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45947.852324768515</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45947.852324768515</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45947.852324768515</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45947.852324768515</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45947.852324768515</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45947.852324768515</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45947.852324768515</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45947.852324768515</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45947.852324768515</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45947.852324768515</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45947.852324768515</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45947.852324768515</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45947.852324768515</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45947.852324768515</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45947.852324768515</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45947.852324768515</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45947.852324768515</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45947.852324768515</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45947.852324768515</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7"/>
        <v>45947.852324768515</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ref="G1141:G1155" ca="1" si="18">IFERROR(NOW()-F1141,"-")</f>
        <v>45947.852324768515</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45947.852324768515</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45947.852324768515</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45947.852324768515</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45947.852324768515</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45947.852324768515</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45947.852324768515</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45947.852324768515</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45947.852324768515</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45947.852324768515</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45947.852324768515</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45947.852324768515</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45947.852324768515</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45947.852324768515</v>
      </c>
      <c r="H1154" s="22"/>
      <c r="I1154" s="19" t="str">
        <f>IFERROR(VLOOKUP(D1154,DB!A:F,6,0),"")</f>
        <v/>
      </c>
      <c r="J1154" s="18" t="str">
        <f>IFERROR(VLOOKUP(D1154,DB!A:G,7,0),"")</f>
        <v/>
      </c>
      <c r="K1154" s="47"/>
      <c r="L1154" s="23" t="str">
        <f>IFERROR(VLOOKUP(D1154,DB!A:I,9,0),"")</f>
        <v/>
      </c>
    </row>
    <row r="1155" spans="1:12" ht="15" customHeight="1">
      <c r="A1155" s="19"/>
      <c r="B1155" s="64" t="str">
        <f>IFERROR(VLOOKUP(D1155,DB!A:K,11,0),"")</f>
        <v/>
      </c>
      <c r="C1155" s="18"/>
      <c r="D1155" s="18"/>
      <c r="E1155" s="18"/>
      <c r="F1155" s="20"/>
      <c r="G1155" s="21">
        <f t="shared" ca="1" si="18"/>
        <v>45947.852324768515</v>
      </c>
      <c r="H1155" s="22"/>
      <c r="I1155" s="19" t="str">
        <f>IFERROR(VLOOKUP(D1155,DB!A:F,6,0),"")</f>
        <v/>
      </c>
      <c r="J1155" s="18" t="str">
        <f>IFERROR(VLOOKUP(D1155,DB!A:G,7,0),"")</f>
        <v/>
      </c>
      <c r="K1155" s="47"/>
      <c r="L1155" s="23" t="str">
        <f>IFERROR(VLOOKUP(D1155,DB!A:I,9,0),"")</f>
        <v/>
      </c>
    </row>
  </sheetData>
  <dataValidations count="2">
    <dataValidation allowBlank="1" showInputMessage="1" showErrorMessage="1" sqref="E1" xr:uid="{5914219A-CB83-432D-936A-CC0CB6F3982A}"/>
    <dataValidation type="list" allowBlank="1" showInputMessage="1" showErrorMessage="1" sqref="E2:E1155"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8"/>
  <sheetViews>
    <sheetView workbookViewId="0">
      <selection activeCell="D11" sqref="D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244.37160717591905</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0.35723217592021683</v>
      </c>
      <c r="H3" s="128">
        <v>45947.457812499997</v>
      </c>
      <c r="I3" s="124" t="str">
        <f>IFERROR(VLOOKUP(D3,DB!A:F,6,0),"")</f>
        <v>SCECO</v>
      </c>
      <c r="J3" s="124" t="str">
        <f>IFERROR(VLOOKUP(D3,DB!A:G,7,0),"")</f>
        <v>Dead</v>
      </c>
      <c r="K3" s="130" t="s">
        <v>39061</v>
      </c>
      <c r="L3" s="126" t="str">
        <f>IFERROR(VLOOKUP(D3,DB!A:I,9,0),"")</f>
        <v>Latis</v>
      </c>
    </row>
    <row r="4" spans="1:16" ht="15" customHeight="1">
      <c r="A4" s="124"/>
      <c r="B4" s="124" t="str">
        <f>IFERROR(VLOOKUP(D4,DB!A:K,11,0),"")</f>
        <v/>
      </c>
      <c r="C4" s="125"/>
      <c r="D4" s="126"/>
      <c r="E4" s="101"/>
      <c r="F4" s="128"/>
      <c r="G4" s="129">
        <f ca="1">IFERROR(NOW()-F4,"")</f>
        <v>45947.852324768515</v>
      </c>
      <c r="H4" s="128"/>
      <c r="I4" s="124" t="str">
        <f>IFERROR(VLOOKUP(D4,DB!A:F,6,0),"")</f>
        <v/>
      </c>
      <c r="J4" s="124" t="str">
        <f>IFERROR(VLOOKUP(D4,DB!A:G,7,0),"")</f>
        <v/>
      </c>
      <c r="K4" s="130"/>
      <c r="L4" s="126" t="str">
        <f>IFERROR(VLOOKUP(D4,DB!A:I,9,0),"")</f>
        <v/>
      </c>
    </row>
    <row r="5" spans="1:16" ht="15" customHeight="1">
      <c r="A5" s="124"/>
      <c r="B5" s="124" t="str">
        <f>IFERROR(VLOOKUP(D5,DB!A:K,11,0),"")</f>
        <v/>
      </c>
      <c r="C5" s="125"/>
      <c r="D5" s="126"/>
      <c r="E5" s="101"/>
      <c r="F5" s="128"/>
      <c r="G5" s="129">
        <f ca="1">IFERROR(NOW()-F5,"")</f>
        <v>45947.852324768515</v>
      </c>
      <c r="H5" s="128"/>
      <c r="I5" s="124" t="str">
        <f>IFERROR(VLOOKUP(D5,DB!A:F,6,0),"")</f>
        <v/>
      </c>
      <c r="J5" s="124" t="str">
        <f>IFERROR(VLOOKUP(D5,DB!A:G,7,0),"")</f>
        <v/>
      </c>
      <c r="K5" s="130"/>
      <c r="L5" s="126" t="str">
        <f>IFERROR(VLOOKUP(D5,DB!A:I,9,0),"")</f>
        <v/>
      </c>
    </row>
    <row r="6" spans="1:16" ht="15" customHeight="1">
      <c r="A6" s="124"/>
      <c r="B6" s="124" t="str">
        <f>IFERROR(VLOOKUP(D6,DB!A:K,11,0),"")</f>
        <v/>
      </c>
      <c r="C6" s="125"/>
      <c r="D6" s="126"/>
      <c r="E6" s="101"/>
      <c r="F6" s="128"/>
      <c r="G6" s="129">
        <f ca="1">IFERROR(NOW()-F6,"")</f>
        <v>45947.852324768515</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45947.852324768515</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45947.852324768515</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45947.852324768515</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45947.852324768515</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45947.852324768515</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45947.852324768515</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45947.852324768515</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45947.852324768515</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45947.852324768515</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45947.852324768515</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45947.852324768515</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45947.852324768515</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45947.852324768515</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45947.852324768515</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45947.852324768515</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45947.852324768515</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45947.852324768515</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45947.852324768515</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45947.852324768515</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45947.852324768515</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45947.852324768515</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45947.852324768515</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45947.852324768515</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45947.852324768515</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45947.852324768515</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45947.852324768515</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45947.852324768515</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45947.852324768515</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45947.852324768515</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45947.852324768515</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45947.852324768515</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45947.852324768515</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45947.852324768515</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45947.852324768515</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45947.852324768515</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45947.852324768515</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45947.852324768515</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45947.852324768515</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45947.852324768515</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45947.852324768515</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45947.852324768515</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45947.852324768515</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45947.852324768515</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45947.852324768515</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45947.852324768515</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45947.852324768515</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45947.852324768515</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45947.852324768515</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45947.852324768515</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45947.852324768515</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45947.852324768515</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45947.852324768515</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45947.852324768515</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45947.852324768515</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45947.852324768515</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45947.852324768515</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45947.852324768515</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45947.852324768515</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45947.852324768515</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45947.852324768515</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45947.852324768515</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45947.852324768515</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45947.852324768515</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45947.852324768515</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45947.852324768515</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45947.852324768515</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45947.852324768515</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45947.852324768515</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45947.852324768515</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45947.852324768515</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45947.852324768515</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45947.852324768515</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45947.852324768515</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45947.852324768515</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45947.852324768515</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45947.852324768515</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45947.852324768515</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45947.852324768515</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45947.852324768515</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45947.852324768515</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45947.852324768515</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45947.852324768515</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45947.852324768515</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45947.852324768515</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45947.852324768515</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45947.852324768515</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45947.852324768515</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45947.852324768515</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45947.852324768515</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45947.852324768515</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45947.852324768515</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45947.852324768515</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45947.852324768515</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45947.852324768515</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45947.852324768515</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45947.852324768515</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45947.852324768515</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45947.852324768515</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45947.852324768515</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45947.852324768515</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45947.852324768515</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45947.852324768515</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45947.852324768515</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45947.852324768515</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45947.852324768515</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45947.852324768515</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45947.852324768515</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45947.852324768515</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45947.852324768515</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45947.852324768515</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45947.852324768515</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45947.852324768515</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45947.852324768515</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45947.852324768515</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45947.852324768515</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45947.852324768515</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45947.852324768515</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45947.852324768515</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45947.852324768515</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45947.852324768515</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45947.852324768515</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45947.852324768515</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45947.852324768515</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45947.852324768515</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45947.852324768515</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45947.852324768515</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45947.852324768515</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45947.852324768515</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45947.852324768515</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45947.852324768515</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45947.852324768515</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45947.852324768515</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45947.852324768515</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45947.852324768515</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45947.852324768515</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45947.852324768515</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45947.852324768515</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45947.852324768515</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45947.852324768515</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45947.852324768515</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45947.852324768515</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45947.852324768515</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45947.852324768515</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45947.852324768515</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45947.852324768515</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45947.852324768515</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45947.852324768515</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45947.852324768515</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45947.852324768515</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45947.852324768515</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45947.852324768515</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45947.852324768515</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45947.852324768515</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45947.852324768515</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45947.852324768515</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45947.852324768515</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45947.852324768515</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45947.852324768515</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45947.852324768515</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45947.852324768515</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45947.852324768515</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45947.852324768515</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45947.852324768515</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45947.852324768515</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45947.852324768515</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45947.852324768515</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45947.852324768515</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45947.852324768515</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45947.852324768515</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45947.852324768515</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45947.852324768515</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45947.852324768515</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45947.852324768515</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45947.852324768515</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45947.852324768515</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45947.852324768515</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45947.852324768515</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45947.852324768515</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45947.852324768515</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45947.852324768515</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45947.852324768515</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45947.852324768515</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45947.852324768515</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45947.852324768515</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45947.852324768515</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45947.852324768515</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45947.852324768515</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45947.852324768515</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45947.852324768515</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45947.852324768515</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45947.852324768515</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45947.852324768515</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45947.852324768515</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45947.852324768515</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45947.852324768515</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45947.852324768515</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45947.852324768515</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45947.852324768515</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45947.852324768515</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45947.852324768515</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45947.852324768515</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45947.852324768515</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45947.852324768515</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45947.852324768515</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45947.852324768515</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45947.852324768515</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45947.852324768515</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45947.852324768515</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45947.852324768515</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45947.852324768515</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45947.852324768515</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45947.852324768515</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45947.852324768515</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45947.852324768515</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45947.852324768515</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45947.852324768515</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45947.852324768515</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45947.852324768515</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45947.852324768515</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45947.852324768515</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45947.852324768515</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45947.852324768515</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45947.852324768515</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45947.852324768515</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45947.852324768515</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45947.852324768515</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45947.852324768515</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45947.852324768515</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45947.852324768515</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45947.852324768515</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45947.852324768515</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45947.852324768515</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45947.852324768515</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45947.852324768515</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45947.852324768515</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45947.852324768515</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45947.852324768515</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45947.852324768515</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45947.852324768515</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45947.852324768515</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45947.852324768515</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45947.852324768515</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45947.852324768515</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45947.852324768515</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45947.852324768515</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45947.852324768515</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45947.852324768515</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45947.852324768515</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45947.852324768515</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45947.852324768515</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45947.852324768515</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45947.852324768515</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45947.852324768515</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45947.852324768515</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45947.852324768515</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45947.852324768515</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45947.852324768515</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45947.852324768515</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45947.852324768515</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45947.852324768515</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45947.852324768515</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45947.852324768515</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45947.852324768515</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45947.852324768515</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45947.852324768515</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45947.852324768515</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45947.852324768515</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45947.852324768515</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45947.852324768515</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45947.852324768515</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45947.852324768515</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45947.852324768515</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45947.852324768515</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45947.852324768515</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45947.852324768515</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45947.852324768515</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45947.852324768515</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45947.852324768515</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45947.852324768515</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45947.852324768515</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45947.852324768515</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45947.852324768515</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45947.852324768515</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45947.852324768515</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45947.852324768515</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45947.852324768515</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45947.852324768515</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45947.852324768515</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45947.852324768515</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45947.852324768515</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45947.852324768515</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45947.852324768515</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45947.852324768515</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45947.852324768515</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45947.852324768515</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45947.852324768515</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45947.852324768515</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45947.852324768515</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45947.852324768515</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45947.852324768515</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45947.852324768515</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45947.852324768515</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45947.852324768515</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45947.852324768515</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45947.852324768515</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45947.852324768515</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45947.852324768515</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45947.852324768515</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45947.852324768515</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45947.852324768515</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45947.852324768515</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45947.852324768515</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45947.852324768515</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45947.852324768515</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45947.852324768515</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45947.852324768515</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45947.852324768515</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45947.852324768515</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45947.852324768515</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45947.852324768515</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45947.852324768515</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45947.852324768515</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45947.852324768515</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45947.852324768515</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45947.852324768515</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45947.852324768515</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45947.852324768515</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45947.852324768515</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45947.852324768515</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45947.852324768515</v>
      </c>
      <c r="H336" s="128"/>
      <c r="I336" s="124" t="str">
        <f>IFERROR(VLOOKUP(D336,DB!A:F,6,0),"")</f>
        <v/>
      </c>
      <c r="J336" s="124" t="str">
        <f>IFERROR(VLOOKUP(D336,DB!A:G,7,0),"")</f>
        <v/>
      </c>
      <c r="K336" s="130"/>
      <c r="L336" s="126" t="str">
        <f>IFERROR(VLOOKUP(D336,DB!A:I,9,0),"")</f>
        <v/>
      </c>
    </row>
    <row r="337" spans="1:12" ht="15" customHeight="1">
      <c r="A337" s="124"/>
      <c r="B337" s="124" t="str">
        <f>IFERROR(VLOOKUP(D337,DB!A:K,11,0),"")</f>
        <v/>
      </c>
      <c r="C337" s="125"/>
      <c r="D337" s="126"/>
      <c r="E337" s="127"/>
      <c r="F337" s="128"/>
      <c r="G337" s="129">
        <f ca="1">IFERROR(NOW()-F337,"")</f>
        <v>45947.852324768515</v>
      </c>
      <c r="H337" s="128"/>
      <c r="I337" s="124" t="str">
        <f>IFERROR(VLOOKUP(D337,DB!A:F,6,0),"")</f>
        <v/>
      </c>
      <c r="J337" s="124" t="str">
        <f>IFERROR(VLOOKUP(D337,DB!A:G,7,0),"")</f>
        <v/>
      </c>
      <c r="K337" s="130"/>
      <c r="L337" s="126" t="str">
        <f>IFERROR(VLOOKUP(D337,DB!A:I,9,0),"")</f>
        <v/>
      </c>
    </row>
    <row r="338" spans="1:12" ht="15" customHeight="1">
      <c r="A338" s="131"/>
      <c r="B338" s="131" t="str">
        <f>IFERROR(VLOOKUP(D338,DB!A:K,11,0),"")</f>
        <v/>
      </c>
      <c r="C338" s="132"/>
      <c r="D338" s="133"/>
      <c r="E338" s="134"/>
      <c r="F338" s="135"/>
      <c r="G338" s="136">
        <f ca="1">IFERROR(NOW()-F338,"")</f>
        <v>45947.852324768515</v>
      </c>
      <c r="H338" s="135"/>
      <c r="I338" s="131" t="str">
        <f>IFERROR(VLOOKUP(D338,DB!A:F,6,0),"")</f>
        <v/>
      </c>
      <c r="J338" s="131" t="str">
        <f>IFERROR(VLOOKUP(D338,DB!A:G,7,0),"")</f>
        <v/>
      </c>
      <c r="K338" s="137"/>
      <c r="L338" s="133" t="str">
        <f>IFERROR(VLOOKUP(D338,DB!A:I,9,0),"")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4"/>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10" style="42" customWidth="1"/>
    <col min="8" max="8" width="16.3984375" style="41" customWidth="1"/>
    <col min="9" max="9" width="10.296875" style="40" customWidth="1"/>
    <col min="10" max="10" width="11.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39062</v>
      </c>
      <c r="B2" s="37" t="str">
        <f>IFERROR(VLOOKUP(D2,DB!A:K,11,0),"")</f>
        <v>R5</v>
      </c>
      <c r="C2" s="37">
        <v>3</v>
      </c>
      <c r="D2" s="123" t="s">
        <v>36000</v>
      </c>
      <c r="E2" s="37" t="s">
        <v>38964</v>
      </c>
      <c r="F2" s="38">
        <v>45891.832060185188</v>
      </c>
      <c r="G2" s="154">
        <f ca="1">IFERROR(NOW()-F2,"")</f>
        <v>56.020264583326934</v>
      </c>
      <c r="H2" s="38">
        <v>45891.790393518517</v>
      </c>
      <c r="I2" s="37" t="str">
        <f>IFERROR(VLOOKUP(D2,DB!A:F,6,0),"")</f>
        <v>Generator-SG</v>
      </c>
      <c r="J2" s="37" t="str">
        <f>IFERROR(VLOOKUP(D2,DB!A:G,7,0),"")</f>
        <v>Vandalized</v>
      </c>
      <c r="K2" s="37" t="s">
        <v>39063</v>
      </c>
      <c r="L2" s="37" t="str">
        <f>IFERROR(VLOOKUP(D2,DB!A:I,9,0),"")</f>
        <v>Latis</v>
      </c>
      <c r="M2" s="122"/>
    </row>
    <row r="3" spans="1:13" ht="30.75">
      <c r="A3" s="37" t="s">
        <v>39064</v>
      </c>
      <c r="B3" s="37" t="str">
        <f>IFERROR(VLOOKUP(D3,DB!A:K,11,0),"")</f>
        <v>R5</v>
      </c>
      <c r="C3" s="37">
        <v>1</v>
      </c>
      <c r="D3" s="37" t="s">
        <v>31295</v>
      </c>
      <c r="E3" s="37" t="s">
        <v>39045</v>
      </c>
      <c r="F3" s="38">
        <v>45926.188877314817</v>
      </c>
      <c r="G3" s="154">
        <f t="shared" ref="G3" ca="1" si="0">IFERROR(NOW()-F3,"")</f>
        <v>21.663447453698609</v>
      </c>
      <c r="H3" s="38">
        <v>45926.158159722225</v>
      </c>
      <c r="I3" s="37" t="str">
        <f>IFERROR(VLOOKUP(D3,DB!A:F,6,0),"")</f>
        <v>SCECO</v>
      </c>
      <c r="J3" s="37" t="str">
        <f>IFERROR(VLOOKUP(D3,DB!A:G,7,0),"")</f>
        <v>Good</v>
      </c>
      <c r="K3" s="37" t="s">
        <v>39065</v>
      </c>
      <c r="L3" s="37" t="str">
        <f>IFERROR(VLOOKUP(D3,DB!A:I,9,0),"")</f>
        <v>Latis</v>
      </c>
      <c r="M3" s="122"/>
    </row>
    <row r="4" spans="1:13" ht="30.75">
      <c r="A4" s="37" t="s">
        <v>39066</v>
      </c>
      <c r="B4" s="37" t="str">
        <f>IFERROR(VLOOKUP(D4,DB!A:K,11,0),"")</f>
        <v>R5</v>
      </c>
      <c r="C4" s="37">
        <v>2</v>
      </c>
      <c r="D4" s="37" t="s">
        <v>31159</v>
      </c>
      <c r="E4" s="37" t="s">
        <v>38964</v>
      </c>
      <c r="F4" s="38">
        <v>45944.771574074075</v>
      </c>
      <c r="G4" s="39">
        <f t="shared" ref="G4" ca="1" si="1">IFERROR(NOW()-F4,"")</f>
        <v>3.0807506944402121</v>
      </c>
      <c r="H4" s="38">
        <v>45944.676192129627</v>
      </c>
      <c r="I4" s="37" t="str">
        <f>IFERROR(VLOOKUP(D4,DB!A:F,6,0),"")</f>
        <v>SCECO</v>
      </c>
      <c r="J4" s="37" t="str">
        <f>IFERROR(VLOOKUP(D4,DB!A:G,7,0),"")</f>
        <v>Dead</v>
      </c>
      <c r="K4" s="37" t="s">
        <v>39067</v>
      </c>
      <c r="L4" s="37" t="str">
        <f>IFERROR(VLOOKUP(D4,DB!A:I,9,0),"")</f>
        <v>Latis</v>
      </c>
    </row>
    <row r="5" spans="1:13" ht="30.75">
      <c r="A5" s="37" t="s">
        <v>39068</v>
      </c>
      <c r="B5" s="37" t="str">
        <f>IFERROR(VLOOKUP(D5,DB!A:K,11,0),"")</f>
        <v>R5</v>
      </c>
      <c r="C5" s="37">
        <v>1</v>
      </c>
      <c r="D5" s="123" t="s">
        <v>34747</v>
      </c>
      <c r="E5" s="37" t="s">
        <v>39045</v>
      </c>
      <c r="F5" s="38">
        <v>45947.497812499998</v>
      </c>
      <c r="G5" s="39">
        <f t="shared" ref="G5:G13" ca="1" si="2">IFERROR(NOW()-F5,"")</f>
        <v>0.35451226851728279</v>
      </c>
      <c r="H5" s="38">
        <v>45947.491562499999</v>
      </c>
      <c r="I5" s="37" t="str">
        <f>IFERROR(VLOOKUP(D5,DB!A:F,6,0),"")</f>
        <v>SCECO</v>
      </c>
      <c r="J5" s="37" t="str">
        <f>IFERROR(VLOOKUP(D5,DB!A:G,7,0),"")</f>
        <v>Dead</v>
      </c>
      <c r="K5" s="37" t="s">
        <v>39069</v>
      </c>
      <c r="L5" s="37" t="str">
        <f>IFERROR(VLOOKUP(D5,DB!A:I,9,0),"")</f>
        <v>Latis</v>
      </c>
    </row>
    <row r="6" spans="1:13" ht="15">
      <c r="A6" s="37"/>
      <c r="B6" s="37" t="str">
        <f>IFERROR(VLOOKUP(D6,DB!A:K,11,0),"")</f>
        <v/>
      </c>
      <c r="C6" s="37"/>
      <c r="D6" s="123"/>
      <c r="E6" s="37"/>
      <c r="F6" s="38"/>
      <c r="G6" s="39">
        <f t="shared" ca="1" si="2"/>
        <v>45947.852324768515</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45947.852324768515</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45947.852324768515</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45947.852324768515</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45947.852324768515</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45947.852324768515</v>
      </c>
      <c r="H11" s="38"/>
      <c r="I11" s="37" t="str">
        <f>IFERROR(VLOOKUP(D11,DB!A:F,6,0),"")</f>
        <v/>
      </c>
      <c r="J11" s="37" t="str">
        <f>IFERROR(VLOOKUP(D11,DB!A:G,7,0),"")</f>
        <v/>
      </c>
      <c r="K11" s="37"/>
      <c r="L11" s="37" t="str">
        <f>IFERROR(VLOOKUP(D11,DB!A:I,9,0),"")</f>
        <v/>
      </c>
    </row>
    <row r="12" spans="1:13" ht="15">
      <c r="A12" s="37"/>
      <c r="B12" s="37" t="str">
        <f>IFERROR(VLOOKUP(D12,DB!A:K,11,0),"")</f>
        <v/>
      </c>
      <c r="C12" s="37"/>
      <c r="D12" s="37"/>
      <c r="E12" s="37"/>
      <c r="F12" s="38"/>
      <c r="G12" s="39">
        <f t="shared" ca="1" si="2"/>
        <v>45947.852324768515</v>
      </c>
      <c r="H12" s="38"/>
      <c r="I12" s="37" t="str">
        <f>IFERROR(VLOOKUP(D12,DB!A:F,6,0),"")</f>
        <v/>
      </c>
      <c r="J12" s="37" t="str">
        <f>IFERROR(VLOOKUP(D12,DB!A:G,7,0),"")</f>
        <v/>
      </c>
      <c r="K12" s="37"/>
      <c r="L12" s="37" t="str">
        <f>IFERROR(VLOOKUP(D12,DB!A:I,9,0),"")</f>
        <v/>
      </c>
    </row>
    <row r="13" spans="1:13" ht="15">
      <c r="A13" s="81"/>
      <c r="B13" s="81" t="str">
        <f>IFERROR(VLOOKUP(D13,DB!A:K,11,0),"")</f>
        <v/>
      </c>
      <c r="C13" s="81"/>
      <c r="D13" s="81"/>
      <c r="E13" s="81"/>
      <c r="F13" s="120"/>
      <c r="G13" s="121">
        <f t="shared" ca="1" si="2"/>
        <v>45947.852324768515</v>
      </c>
      <c r="H13" s="120"/>
      <c r="I13" s="81" t="str">
        <f>IFERROR(VLOOKUP(D13,DB!A:F,6,0),"")</f>
        <v/>
      </c>
      <c r="J13" s="81" t="str">
        <f>IFERROR(VLOOKUP(D13,DB!A:G,7,0),"")</f>
        <v/>
      </c>
      <c r="K13" s="81"/>
      <c r="L13" s="81" t="str">
        <f>IFERROR(VLOOKUP(D13,DB!A:I,9,0),"")</f>
        <v/>
      </c>
    </row>
    <row r="14" spans="1:13" ht="15">
      <c r="A14" s="167"/>
      <c r="B14" s="167" t="str">
        <f>IFERROR(VLOOKUP(D14,DB!A:K,11,0),"")</f>
        <v/>
      </c>
      <c r="C14" s="167"/>
      <c r="D14" s="167"/>
      <c r="E14" s="167"/>
      <c r="F14" s="168"/>
      <c r="G14" s="169">
        <f ca="1">IFERROR(NOW()-F14,"")</f>
        <v>45947.852324768515</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45947.852324768515</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45947.852324768515</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45947.852324768515</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45947.852324768515</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45947.852324768515</v>
      </c>
      <c r="H19" s="168"/>
      <c r="I19" s="167" t="str">
        <f>IFERROR(VLOOKUP(D19,DB!A:F,6,0),"")</f>
        <v/>
      </c>
      <c r="J19" s="167" t="str">
        <f>IFERROR(VLOOKUP(D19,DB!A:G,7,0),"")</f>
        <v/>
      </c>
      <c r="K19" s="167"/>
      <c r="L19" s="167" t="str">
        <f>IFERROR(VLOOKUP(D19,DB!A:I,9,0),"")</f>
        <v/>
      </c>
    </row>
    <row r="20" spans="1:12" ht="15">
      <c r="A20" s="167"/>
      <c r="B20" s="167" t="str">
        <f>IFERROR(VLOOKUP(D20,DB!A:K,11,0),"")</f>
        <v/>
      </c>
      <c r="C20" s="167"/>
      <c r="D20" s="170"/>
      <c r="E20" s="167"/>
      <c r="F20" s="168"/>
      <c r="G20" s="169">
        <f ca="1">IFERROR(NOW()-F20,"")</f>
        <v>45947.852324768515</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45947.852324768515</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45947.852324768515</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45947.852324768515</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45947.852324768515</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45947.852324768515</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45947.852324768515</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45947.852324768515</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45947.852324768515</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45947.852324768515</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45947.852324768515</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45947.852324768515</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45947.852324768515</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45947.852324768515</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45947.852324768515</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45947.852324768515</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45947.852324768515</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45947.852324768515</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45947.852324768515</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45947.852324768515</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45947.852324768515</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45947.852324768515</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45947.852324768515</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45947.852324768515</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45947.852324768515</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45947.852324768515</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45947.852324768515</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45947.852324768515</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45947.852324768515</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45947.852324768515</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45947.852324768515</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45947.852324768515</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45947.852324768515</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45947.852324768515</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45947.852324768515</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45947.852324768515</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45947.852324768515</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45947.852324768515</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45947.852324768515</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45947.852324768515</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45947.852324768515</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45947.852324768515</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45947.852324768515</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45947.852324768515</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45947.852324768515</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45947.852324768515</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45947.852324768515</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45947.852324768515</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45947.852324768515</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45947.852324768515</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45947.852324768515</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45947.852324768515</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45947.852324768515</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45947.852324768515</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45947.852324768515</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45947.852324768515</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45947.852324768515</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45947.852324768515</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45947.852324768515</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45947.852324768515</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45947.852324768515</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45947.852324768515</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45947.852324768515</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45947.852324768515</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45947.852324768515</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45947.852324768515</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45947.852324768515</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45947.852324768515</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45947.852324768515</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45947.852324768515</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45947.852324768515</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45947.852324768515</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45947.852324768515</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45947.852324768515</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45947.852324768515</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45947.852324768515</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45947.852324768515</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45947.852324768515</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45947.852324768515</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45947.852324768515</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45947.852324768515</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45947.852324768515</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45947.852324768515</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45947.852324768515</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45947.852324768515</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45947.852324768515</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45947.852324768515</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45947.852324768515</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45947.852324768515</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45947.852324768515</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45947.852324768515</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45947.852324768515</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45947.852324768515</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45947.852324768515</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45947.852324768515</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45947.852324768515</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45947.852324768515</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45947.852324768515</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45947.852324768515</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45947.852324768515</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45947.852324768515</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45947.852324768515</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45947.852324768515</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45947.852324768515</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45947.852324768515</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45947.852324768515</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45947.852324768515</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45947.852324768515</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45947.852324768515</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45947.852324768515</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45947.852324768515</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45947.852324768515</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45947.852324768515</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45947.852324768515</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45947.852324768515</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45947.852324768515</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45947.852324768515</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45947.852324768515</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45947.852324768515</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45947.852324768515</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45947.852324768515</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45947.852324768515</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45947.852324768515</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45947.852324768515</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45947.852324768515</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45947.852324768515</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45947.852324768515</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45947.852324768515</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45947.852324768515</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45947.852324768515</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45947.852324768515</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45947.852324768515</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45947.852324768515</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45947.852324768515</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45947.852324768515</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45947.852324768515</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45947.852324768515</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45947.852324768515</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45947.852324768515</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45947.852324768515</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45947.852324768515</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45947.852324768515</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45947.852324768515</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45947.852324768515</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45947.852324768515</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45947.852324768515</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45947.852324768515</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45947.852324768515</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45947.852324768515</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45947.852324768515</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45947.852324768515</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45947.852324768515</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45947.852324768515</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45947.852324768515</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45947.852324768515</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45947.852324768515</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45947.852324768515</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45947.852324768515</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45947.852324768515</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45947.852324768515</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45947.852324768515</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45947.852324768515</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45947.852324768515</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45947.852324768515</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45947.852324768515</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45947.852324768515</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45947.852324768515</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45947.852324768515</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45947.852324768515</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45947.852324768515</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45947.852324768515</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45947.852324768515</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45947.852324768515</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45947.852324768515</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45947.852324768515</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45947.852324768515</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45947.852324768515</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45947.852324768515</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45947.852324768515</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45947.852324768515</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45947.852324768515</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45947.852324768515</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45947.852324768515</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45947.852324768515</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45947.852324768515</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45947.852324768515</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45947.852324768515</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45947.852324768515</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45947.852324768515</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45947.852324768515</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45947.852324768515</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45947.852324768515</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45947.852324768515</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45947.852324768515</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45947.852324768515</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45947.852324768515</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45947.852324768515</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45947.852324768515</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45947.852324768515</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45947.852324768515</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45947.852324768515</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45947.852324768515</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45947.852324768515</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45947.852324768515</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45947.852324768515</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45947.852324768515</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45947.852324768515</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45947.852324768515</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45947.852324768515</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45947.852324768515</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45947.852324768515</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45947.852324768515</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45947.852324768515</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45947.852324768515</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45947.852324768515</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45947.852324768515</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45947.852324768515</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45947.852324768515</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45947.852324768515</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45947.852324768515</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45947.852324768515</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45947.852324768515</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45947.852324768515</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45947.852324768515</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45947.852324768515</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45947.852324768515</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45947.852324768515</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45947.852324768515</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45947.852324768515</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45947.852324768515</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45947.852324768515</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45947.852324768515</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45947.852324768515</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45947.852324768515</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45947.852324768515</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45947.852324768515</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45947.852324768515</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45947.852324768515</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45947.852324768515</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45947.852324768515</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45947.852324768515</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45947.852324768515</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45947.852324768515</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45947.852324768515</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45947.852324768515</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45947.852324768515</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45947.852324768515</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45947.852324768515</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45947.852324768515</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45947.852324768515</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45947.852324768515</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45947.852324768515</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45947.852324768515</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45947.852324768515</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45947.852324768515</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45947.852324768515</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45947.852324768515</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45947.852324768515</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45947.852324768515</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45947.852324768515</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45947.852324768515</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45947.852324768515</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45947.852324768515</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45947.852324768515</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45947.852324768515</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45947.852324768515</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45947.852324768515</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45947.852324768515</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45947.852324768515</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45947.852324768515</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45947.852324768515</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45947.852324768515</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45947.852324768515</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45947.852324768515</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45947.852324768515</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45947.852324768515</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45947.852324768515</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45947.852324768515</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45947.852324768515</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45947.852324768515</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45947.852324768515</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45947.852324768515</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45947.852324768515</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45947.852324768515</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45947.852324768515</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45947.852324768515</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45947.852324768515</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45947.852324768515</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45947.852324768515</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45947.852324768515</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45947.852324768515</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45947.852324768515</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45947.852324768515</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45947.852324768515</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45947.852324768515</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45947.852324768515</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45947.852324768515</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45947.852324768515</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45947.852324768515</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45947.852324768515</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45947.852324768515</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45947.852324768515</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45947.852324768515</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45947.852324768515</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45947.852324768515</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45947.852324768515</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45947.852324768515</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45947.852324768515</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45947.852324768515</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45947.852324768515</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45947.852324768515</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45947.852324768515</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45947.852324768515</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45947.852324768515</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45947.852324768515</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45947.852324768515</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45947.852324768515</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45947.852324768515</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45947.852324768515</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45947.852324768515</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45947.852324768515</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45947.852324768515</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45947.852324768515</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45947.852324768515</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45947.852324768515</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45947.852324768515</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45947.852324768515</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45947.852324768515</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45947.852324768515</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45947.852324768515</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45947.852324768515</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45947.852324768515</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45947.852324768515</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45947.852324768515</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45947.852324768515</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45947.852324768515</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45947.852324768515</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45947.852324768515</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45947.852324768515</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45947.852324768515</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45947.852324768515</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45947.852324768515</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45947.852324768515</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45947.852324768515</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45947.852324768515</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45947.852324768515</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45947.852324768515</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45947.852324768515</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45947.852324768515</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45947.852324768515</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45947.852324768515</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45947.852324768515</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45947.852324768515</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45947.852324768515</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45947.852324768515</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45947.852324768515</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45947.852324768515</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45947.852324768515</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45947.852324768515</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45947.852324768515</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45947.852324768515</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45947.852324768515</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45947.852324768515</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45947.852324768515</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45947.852324768515</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45947.852324768515</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45947.852324768515</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45947.852324768515</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45947.852324768515</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45947.852324768515</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45947.852324768515</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45947.852324768515</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45947.852324768515</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45947.852324768515</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45947.852324768515</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45947.852324768515</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45947.852324768515</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45947.852324768515</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45947.852324768515</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45947.852324768515</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45947.852324768515</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45947.852324768515</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45947.852324768515</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45947.852324768515</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45947.852324768515</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45947.852324768515</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45947.852324768515</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45947.852324768515</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45947.852324768515</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45947.852324768515</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45947.852324768515</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45947.852324768515</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45947.852324768515</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45947.852324768515</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45947.852324768515</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45947.852324768515</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45947.852324768515</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45947.852324768515</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45947.852324768515</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45947.852324768515</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45947.852324768515</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45947.852324768515</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45947.852324768515</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45947.852324768515</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45947.852324768515</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45947.852324768515</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45947.852324768515</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45947.852324768515</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45947.852324768515</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45947.852324768515</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45947.852324768515</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45947.852324768515</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45947.852324768515</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45947.852324768515</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45947.852324768515</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45947.852324768515</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45947.852324768515</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45947.852324768515</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45947.852324768515</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45947.852324768515</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45947.852324768515</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45947.852324768515</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45947.852324768515</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45947.852324768515</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45947.852324768515</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45947.852324768515</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45947.852324768515</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45947.852324768515</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45947.852324768515</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45947.852324768515</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45947.852324768515</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45947.852324768515</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45947.852324768515</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45947.852324768515</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45947.852324768515</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45947.852324768515</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45947.852324768515</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45947.852324768515</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45947.852324768515</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45947.852324768515</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45947.852324768515</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45947.852324768515</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45947.852324768515</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45947.852324768515</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45947.852324768515</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45947.852324768515</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45947.852324768515</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45947.852324768515</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45947.852324768515</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45947.852324768515</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45947.852324768515</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45947.852324768515</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45947.852324768515</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45947.852324768515</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45947.852324768515</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45947.852324768515</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45947.852324768515</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45947.852324768515</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45947.852324768515</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45947.852324768515</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45947.852324768515</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45947.852324768515</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45947.852324768515</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45947.852324768515</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45947.852324768515</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45947.852324768515</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45947.852324768515</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45947.852324768515</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45947.852324768515</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45947.852324768515</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45947.852324768515</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45947.852324768515</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45947.852324768515</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45947.852324768515</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45947.852324768515</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45947.852324768515</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45947.852324768515</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45947.852324768515</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45947.852324768515</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45947.852324768515</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45947.852324768515</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45947.852324768515</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45947.852324768515</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45947.852324768515</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45947.852324768515</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45947.852324768515</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45947.852324768515</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45947.852324768515</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45947.852324768515</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45947.852324768515</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45947.852324768515</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45947.852324768515</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45947.852324768515</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45947.852324768515</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45947.852324768515</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45947.852324768515</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45947.852324768515</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45947.852324768515</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45947.852324768515</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45947.852324768515</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45947.852324768515</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45947.852324768515</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45947.852324768515</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45947.852324768515</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45947.852324768515</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45947.852324768515</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45947.852324768515</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45947.852324768515</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45947.852324768515</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45947.852324768515</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45947.852324768515</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45947.852324768515</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45947.852324768515</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45947.852324768515</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45947.852324768515</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45947.852324768515</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45947.852324768515</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45947.852324768515</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45947.852324768515</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45947.852324768515</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45947.852324768515</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45947.852324768515</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45947.852324768515</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45947.852324768515</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45947.852324768515</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45947.852324768515</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45947.852324768515</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45947.852324768515</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45947.852324768515</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45947.852324768515</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45947.852324768515</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45947.852324768515</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45947.852324768515</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45947.852324768515</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45947.852324768515</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45947.852324768515</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45947.852324768515</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45947.852324768515</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45947.852324768515</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45947.852324768515</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45947.852324768515</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45947.852324768515</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45947.852324768515</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45947.852324768515</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45947.852324768515</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45947.852324768515</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45947.852324768515</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45947.852324768515</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45947.852324768515</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45947.852324768515</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45947.852324768515</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45947.852324768515</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45947.852324768515</v>
      </c>
      <c r="H572" s="168"/>
      <c r="I572" s="167" t="str">
        <f>IFERROR(VLOOKUP(D572,DB!A:F,6,0),"")</f>
        <v/>
      </c>
      <c r="J572" s="167" t="str">
        <f>IFERROR(VLOOKUP(D572,DB!A:G,7,0),"")</f>
        <v/>
      </c>
      <c r="K572" s="167"/>
      <c r="L572" s="167" t="str">
        <f>IFERROR(VLOOKUP(D572,DB!A:I,9,0),"")</f>
        <v/>
      </c>
    </row>
    <row r="573" spans="1:12" ht="15">
      <c r="A573" s="167"/>
      <c r="B573" s="167" t="str">
        <f>IFERROR(VLOOKUP(D573,DB!A:K,11,0),"")</f>
        <v/>
      </c>
      <c r="C573" s="167"/>
      <c r="D573" s="167"/>
      <c r="E573" s="167"/>
      <c r="F573" s="168"/>
      <c r="G573" s="169">
        <f ca="1">IFERROR(NOW()-F573,"")</f>
        <v>45947.852324768515</v>
      </c>
      <c r="H573" s="168"/>
      <c r="I573" s="167" t="str">
        <f>IFERROR(VLOOKUP(D573,DB!A:F,6,0),"")</f>
        <v/>
      </c>
      <c r="J573" s="167" t="str">
        <f>IFERROR(VLOOKUP(D573,DB!A:G,7,0),"")</f>
        <v/>
      </c>
      <c r="K573" s="167"/>
      <c r="L573" s="167" t="str">
        <f>IFERROR(VLOOKUP(D573,DB!A:I,9,0),"")</f>
        <v/>
      </c>
    </row>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5" ht="15"/>
    <row r="676" ht="15"/>
    <row r="683" ht="15"/>
    <row r="686" ht="15"/>
    <row r="688" ht="15"/>
    <row r="691" ht="15"/>
    <row r="699" ht="15"/>
    <row r="700" ht="15"/>
    <row r="702" ht="15"/>
    <row r="703" ht="15"/>
    <row r="707" ht="15"/>
    <row r="708" ht="15"/>
    <row r="710" ht="15"/>
    <row r="711" ht="15"/>
    <row r="712" ht="15"/>
    <row r="713" ht="15"/>
    <row r="714" ht="15"/>
    <row r="715" ht="15"/>
    <row r="716" ht="15"/>
    <row r="717"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70" ht="15"/>
    <row r="771" ht="15"/>
    <row r="774" ht="15"/>
    <row r="812" ht="15"/>
    <row r="813" ht="15"/>
    <row r="815" ht="15"/>
    <row r="816" ht="15"/>
    <row r="817" ht="15"/>
    <row r="819" ht="15"/>
    <row r="820" ht="15"/>
    <row r="824" ht="15"/>
    <row r="825" ht="15"/>
    <row r="827" ht="15"/>
    <row r="828" ht="15"/>
    <row r="830" ht="15"/>
    <row r="831" ht="15"/>
    <row r="832" ht="15"/>
    <row r="833" ht="15"/>
    <row r="834" ht="15"/>
    <row r="835" ht="15"/>
    <row r="836" ht="15"/>
    <row r="837" ht="15"/>
    <row r="838" ht="15"/>
    <row r="840" ht="15"/>
    <row r="841" ht="15"/>
    <row r="843" ht="15"/>
    <row r="844"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3" ht="15"/>
    <row r="884" ht="15"/>
    <row r="886" ht="15"/>
    <row r="887" ht="15"/>
    <row r="888" ht="15"/>
    <row r="889" ht="15"/>
    <row r="890" ht="15"/>
    <row r="891" ht="15"/>
    <row r="892" ht="15"/>
    <row r="893" ht="15"/>
    <row r="895" ht="15"/>
    <row r="896" ht="15"/>
    <row r="898" ht="15"/>
    <row r="899" ht="15"/>
    <row r="902" ht="15"/>
    <row r="903" ht="15"/>
    <row r="906" ht="15"/>
    <row r="909" ht="15"/>
    <row r="910" ht="15"/>
    <row r="912" ht="15"/>
    <row r="913" ht="15"/>
    <row r="915" ht="15"/>
    <row r="916" ht="15"/>
    <row r="918" ht="15"/>
    <row r="919" ht="15"/>
    <row r="921" ht="15"/>
    <row r="922" ht="15"/>
    <row r="923" ht="15"/>
    <row r="924" ht="15"/>
    <row r="925" ht="15"/>
    <row r="926" ht="15"/>
    <row r="927" ht="15"/>
    <row r="928" ht="15"/>
    <row r="929" ht="15"/>
    <row r="930" ht="15"/>
    <row r="931" ht="15"/>
    <row r="932" ht="15"/>
    <row r="933" ht="15"/>
    <row r="934" ht="15"/>
    <row r="935" ht="15"/>
    <row r="936" ht="15"/>
    <row r="937" ht="15"/>
    <row r="940" ht="15"/>
    <row r="1111" ht="15"/>
    <row r="1112" ht="15"/>
    <row r="1114" ht="15"/>
    <row r="1115" ht="15"/>
    <row r="1122" ht="15"/>
    <row r="1123" ht="15"/>
    <row r="1124" ht="15"/>
    <row r="1125" ht="15"/>
    <row r="1126" ht="15"/>
    <row r="1127" ht="15"/>
    <row r="1130" ht="15"/>
    <row r="1131" ht="15"/>
    <row r="1132" ht="15"/>
    <row r="1133" ht="15"/>
    <row r="1134" ht="15"/>
    <row r="1135" ht="15"/>
    <row r="1136" ht="15"/>
    <row r="1138" ht="15"/>
    <row r="1139" ht="15"/>
    <row r="1140" ht="15"/>
    <row r="1141" ht="15"/>
    <row r="1142" ht="15"/>
    <row r="1143" ht="15"/>
    <row r="1144" ht="15"/>
    <row r="1146" ht="15"/>
    <row r="1147" ht="15"/>
    <row r="1148" ht="15"/>
    <row r="1149" ht="15"/>
    <row r="1150" ht="15"/>
    <row r="1151" ht="15"/>
    <row r="1152" ht="15"/>
    <row r="1153" ht="15"/>
    <row r="1154" ht="15"/>
    <row r="1155" ht="15"/>
    <row r="1156" ht="15"/>
    <row r="1157"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6" ht="15"/>
    <row r="1189" ht="15"/>
    <row r="1190" ht="15"/>
    <row r="1192" ht="15"/>
    <row r="1193" ht="15"/>
    <row r="1194" ht="15"/>
    <row r="1197" ht="15"/>
    <row r="1198" ht="15"/>
    <row r="1201" ht="15"/>
    <row r="1203" ht="15"/>
    <row r="1204" ht="15"/>
    <row r="1206" ht="15"/>
    <row r="1207" ht="15"/>
    <row r="1209" ht="15"/>
    <row r="1210"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4" ht="15"/>
    <row r="1236" ht="15"/>
    <row r="1244" ht="15"/>
    <row r="1246" ht="15"/>
    <row r="1247" ht="15"/>
    <row r="1248" ht="15"/>
    <row r="1249" ht="15"/>
    <row r="1250" ht="15"/>
    <row r="1251" ht="15"/>
    <row r="1252" ht="15"/>
    <row r="1253" ht="15"/>
    <row r="1254" ht="15"/>
    <row r="1255" ht="15"/>
    <row r="1256" ht="15"/>
    <row r="1257" ht="15"/>
    <row r="1258" ht="15"/>
    <row r="1259" ht="15"/>
    <row r="1260" ht="15"/>
    <row r="1261" ht="15"/>
    <row r="1262" ht="15"/>
    <row r="1264" ht="15"/>
    <row r="1268" ht="15"/>
    <row r="1269" ht="15"/>
    <row r="1270" ht="15"/>
    <row r="1272" ht="15"/>
    <row r="1273" ht="15"/>
    <row r="1274" ht="15"/>
    <row r="1275" ht="15"/>
    <row r="1276" ht="15"/>
    <row r="1277" ht="15"/>
    <row r="1278" ht="15"/>
    <row r="1279" ht="15"/>
    <row r="1280" ht="15"/>
    <row r="1283" ht="15"/>
    <row r="1284" ht="15"/>
    <row r="1286" ht="15"/>
    <row r="1287" ht="15"/>
    <row r="1288" ht="15"/>
    <row r="1289" ht="15"/>
    <row r="1291" ht="15"/>
    <row r="1293" ht="15"/>
    <row r="1297" ht="15"/>
    <row r="1298" ht="15"/>
    <row r="1300" ht="15"/>
    <row r="1301" ht="15"/>
    <row r="1302" ht="15"/>
    <row r="1305" ht="15"/>
    <row r="1306" ht="15"/>
    <row r="1308" ht="15"/>
    <row r="1309" ht="15"/>
    <row r="1311" ht="15"/>
    <row r="1312" ht="15"/>
    <row r="1314" ht="15"/>
    <row r="1317" ht="15"/>
    <row r="1318" ht="15"/>
    <row r="1319" ht="15"/>
    <row r="1321" ht="15"/>
    <row r="1323" ht="15"/>
    <row r="1325" ht="15"/>
    <row r="1334" ht="15"/>
    <row r="1338" ht="15"/>
    <row r="1340" ht="15"/>
    <row r="1341" ht="15"/>
    <row r="1342" ht="15"/>
    <row r="1343" ht="15"/>
    <row r="1344" ht="15"/>
    <row r="1348" ht="15"/>
    <row r="1350" ht="15"/>
    <row r="1352" ht="15"/>
    <row r="1354" ht="15"/>
  </sheetData>
  <dataValidations count="2">
    <dataValidation allowBlank="1" showInputMessage="1" showErrorMessage="1" sqref="E1" xr:uid="{920C6338-E771-4DAE-8C89-92A9093EA4DE}"/>
    <dataValidation type="list" allowBlank="1" showInputMessage="1" showErrorMessage="1" sqref="E2:E57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4" sqref="D4: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39070</v>
      </c>
      <c r="B2" s="146" t="s">
        <v>5398</v>
      </c>
      <c r="C2" s="145">
        <v>1</v>
      </c>
      <c r="D2" s="146" t="s">
        <v>34463</v>
      </c>
      <c r="E2" s="145" t="s">
        <v>39071</v>
      </c>
      <c r="F2" s="147">
        <v>45926.772847222222</v>
      </c>
      <c r="G2" s="148">
        <f ca="1">IFERROR(NOW()-F2,"-")</f>
        <v>21.079477546292765</v>
      </c>
      <c r="H2" s="149">
        <v>45927.449074074102</v>
      </c>
      <c r="I2" s="146" t="str">
        <f>IFERROR(VLOOKUP(D2,DB!A:F,6,0),"")</f>
        <v>SCECO</v>
      </c>
      <c r="J2" s="146" t="str">
        <f>IFERROR(VLOOKUP(D2,DB!A:G,7,0),"")</f>
        <v>Weak</v>
      </c>
      <c r="K2" s="145" t="s">
        <v>39072</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39073</v>
      </c>
      <c r="B3" s="146" t="str">
        <f>IFERROR(VLOOKUP(D3,DB!A:K,11,0),"")</f>
        <v>R6</v>
      </c>
      <c r="C3" s="145">
        <v>1</v>
      </c>
      <c r="D3" s="146" t="s">
        <v>34282</v>
      </c>
      <c r="E3" s="145" t="s">
        <v>38964</v>
      </c>
      <c r="F3" s="149">
        <v>45939.529062499998</v>
      </c>
      <c r="G3" s="148">
        <f ca="1">IFERROR(NOW()-F3,"-")</f>
        <v>8.3232622685172828</v>
      </c>
      <c r="H3" s="149">
        <v>45927.987534722219</v>
      </c>
      <c r="I3" s="146" t="str">
        <f>IFERROR(VLOOKUP(D3,DB!A:F,6,0),"")</f>
        <v>SCECO</v>
      </c>
      <c r="J3" s="146" t="str">
        <f>IFERROR(VLOOKUP(D3,DB!A:G,7,0),"")</f>
        <v>Vandalized</v>
      </c>
      <c r="K3" s="145" t="s">
        <v>39074</v>
      </c>
      <c r="L3" s="146" t="str">
        <f>IFERROR(VLOOKUP(D3,DB!A:I,9,0),"")</f>
        <v>Latis</v>
      </c>
    </row>
    <row r="4" spans="1:16383" ht="31.5" customHeight="1">
      <c r="A4" s="107"/>
      <c r="B4" s="106" t="str">
        <f>IFERROR(VLOOKUP(D4,DB!A:K,11,0),"")</f>
        <v/>
      </c>
      <c r="C4" s="108"/>
      <c r="D4" s="171"/>
      <c r="E4" s="109"/>
      <c r="F4" s="110"/>
      <c r="G4" s="78">
        <f ca="1">IFERROR(NOW()-F4,"-")</f>
        <v>45947.852324768515</v>
      </c>
      <c r="H4" s="110"/>
      <c r="I4" s="106" t="str">
        <f>IFERROR(VLOOKUP(D4,DB!A:F,6,0),"")</f>
        <v/>
      </c>
      <c r="J4" s="105" t="str">
        <f>IFERROR(VLOOKUP(D4,DB!A:G,7,0),"")</f>
        <v/>
      </c>
      <c r="K4" s="111"/>
      <c r="L4" s="112" t="str">
        <f>IFERROR(VLOOKUP(D4,DB!A:I,9,0),"")</f>
        <v/>
      </c>
    </row>
    <row r="5" spans="1:16383" ht="31.5" customHeight="1">
      <c r="A5" s="107"/>
      <c r="B5" s="106" t="str">
        <f>IFERROR(VLOOKUP(D5,DB!A:K,11,0),"")</f>
        <v/>
      </c>
      <c r="C5" s="108"/>
      <c r="D5" s="106"/>
      <c r="E5" s="109"/>
      <c r="F5" s="110"/>
      <c r="G5" s="78">
        <f ca="1">IFERROR(NOW()-F5,"-")</f>
        <v>45947.852324768515</v>
      </c>
      <c r="H5" s="110"/>
      <c r="I5" s="106" t="str">
        <f>IFERROR(VLOOKUP(D5,DB!A:F,6,0),"")</f>
        <v/>
      </c>
      <c r="J5" s="105" t="str">
        <f>IFERROR(VLOOKUP(D5,DB!A:G,7,0),"")</f>
        <v/>
      </c>
      <c r="K5" s="111"/>
      <c r="L5" s="112" t="str">
        <f>IFERROR(VLOOKUP(D5,DB!A:I,9,0),"")</f>
        <v/>
      </c>
    </row>
    <row r="6" spans="1:16383" ht="31.5" customHeight="1">
      <c r="A6" s="107"/>
      <c r="B6" s="106" t="str">
        <f>IFERROR(VLOOKUP(D6,DB!A:K,11,0),"")</f>
        <v/>
      </c>
      <c r="C6" s="108"/>
      <c r="D6" s="106"/>
      <c r="E6" s="109"/>
      <c r="F6" s="110"/>
      <c r="G6" s="78">
        <f ca="1">IFERROR(NOW()-F6,"-")</f>
        <v>45947.852324768515</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45947.852324768515</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45947.852324768515</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45947.852324768515</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45947.852324768515</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45947.852324768515</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45947.852324768515</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45947.852324768515</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45947.852324768515</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45947.852324768515</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45947.852324768515</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45947.852324768515</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45947.852324768515</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45947.852324768515</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45947.852324768515</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45947.852324768515</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45947.852324768515</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45947.852324768515</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45947.852324768515</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45947.852324768515</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45947.852324768515</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45947.852324768515</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45947.852324768515</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45947.852324768515</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45947.852324768515</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45947.852324768515</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45947.852324768515</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45947.852324768515</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45947.852324768515</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45947.852324768515</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45947.852324768515</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45947.852324768515</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45947.852324768515</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45947.852324768515</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45947.852324768515</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45947.852324768515</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45947.852324768515</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45947.852324768515</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45947.852324768515</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45947.852324768515</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45947.852324768515</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45947.852324768515</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45947.852324768515</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45947.852324768515</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45947.852324768515</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45947.852324768515</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45947.852324768515</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45947.852324768515</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45947.852324768515</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45947.852324768515</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45947.852324768515</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45947.852324768515</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45947.852324768515</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45947.852324768515</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45947.852324768515</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45947.852324768515</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45947.852324768515</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45947.852324768515</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45947.852324768515</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45947.852324768515</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45947.852324768515</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45947.852324768515</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45947.852324768515</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45947.852324768515</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45947.852324768515</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45947.852324768515</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45947.852324768515</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45947.852324768515</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45947.852324768515</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45947.852324768515</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45947.852324768515</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45947.852324768515</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45947.852324768515</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45947.852324768515</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45947.852324768515</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45947.852324768515</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45947.852324768515</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45947.852324768515</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45947.852324768515</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45947.852324768515</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45947.852324768515</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45947.852324768515</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45947.852324768515</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45947.852324768515</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45947.852324768515</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45947.852324768515</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45947.852324768515</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45947.852324768515</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45947.852324768515</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45947.852324768515</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45947.852324768515</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45947.852324768515</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45947.852324768515</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45947.852324768515</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2025-10-17T17:28:47Z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